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270"/>
  </bookViews>
  <sheets>
    <sheet name="ДОХОДЫ рублей" sheetId="5" r:id="rId1"/>
  </sheets>
  <definedNames>
    <definedName name="_xlnm._FilterDatabase" localSheetId="0" hidden="1">'ДОХОДЫ рублей'!$5:$38</definedName>
    <definedName name="_xlnm.Print_Titles" localSheetId="0">'ДОХОДЫ рублей'!$3:$4</definedName>
    <definedName name="_xlnm.Print_Area" localSheetId="0">'ДОХОДЫ рублей'!$A$1:$K$44</definedName>
  </definedNames>
  <calcPr calcId="144525" iterate="1"/>
</workbook>
</file>

<file path=xl/calcChain.xml><?xml version="1.0" encoding="utf-8"?>
<calcChain xmlns="http://schemas.openxmlformats.org/spreadsheetml/2006/main">
  <c r="D32" i="5" l="1"/>
  <c r="D35" i="5"/>
  <c r="K34" i="5" l="1"/>
  <c r="K35" i="5"/>
  <c r="I34" i="5"/>
  <c r="I35" i="5"/>
  <c r="F34" i="5"/>
  <c r="G34" i="5"/>
  <c r="F35" i="5"/>
  <c r="G35" i="5"/>
  <c r="F23" i="5"/>
  <c r="G23" i="5"/>
  <c r="J17" i="5" l="1"/>
  <c r="H17" i="5"/>
  <c r="D17" i="5"/>
  <c r="E17" i="5"/>
  <c r="C17" i="5"/>
  <c r="K28" i="5" l="1"/>
  <c r="J29" i="5"/>
  <c r="J27" i="5" s="1"/>
  <c r="H29" i="5"/>
  <c r="H27" i="5" s="1"/>
  <c r="K10" i="5"/>
  <c r="K11" i="5"/>
  <c r="K12" i="5"/>
  <c r="K13" i="5"/>
  <c r="K14" i="5"/>
  <c r="K15" i="5"/>
  <c r="K19" i="5"/>
  <c r="K20" i="5"/>
  <c r="K21" i="5"/>
  <c r="K24" i="5"/>
  <c r="K30" i="5"/>
  <c r="K31" i="5"/>
  <c r="K32" i="5"/>
  <c r="K33" i="5"/>
  <c r="I10" i="5"/>
  <c r="I11" i="5"/>
  <c r="I12" i="5"/>
  <c r="I13" i="5"/>
  <c r="I14" i="5"/>
  <c r="I15" i="5"/>
  <c r="I19" i="5"/>
  <c r="I20" i="5"/>
  <c r="I21" i="5"/>
  <c r="I24" i="5"/>
  <c r="I25" i="5"/>
  <c r="I28" i="5"/>
  <c r="I30" i="5"/>
  <c r="I31" i="5"/>
  <c r="I32" i="5"/>
  <c r="I33" i="5"/>
  <c r="K9" i="5"/>
  <c r="I9" i="5"/>
  <c r="G10" i="5"/>
  <c r="G11" i="5"/>
  <c r="G12" i="5"/>
  <c r="G13" i="5"/>
  <c r="G14" i="5"/>
  <c r="G15" i="5"/>
  <c r="G19" i="5"/>
  <c r="G20" i="5"/>
  <c r="G21" i="5"/>
  <c r="G22" i="5"/>
  <c r="G24" i="5"/>
  <c r="G25" i="5"/>
  <c r="G28" i="5"/>
  <c r="G30" i="5"/>
  <c r="G31" i="5"/>
  <c r="G32" i="5"/>
  <c r="G33" i="5"/>
  <c r="G37" i="5"/>
  <c r="F10" i="5"/>
  <c r="F11" i="5"/>
  <c r="F12" i="5"/>
  <c r="F13" i="5"/>
  <c r="F14" i="5"/>
  <c r="F15" i="5"/>
  <c r="F16" i="5"/>
  <c r="F19" i="5"/>
  <c r="F20" i="5"/>
  <c r="F21" i="5"/>
  <c r="F22" i="5"/>
  <c r="F24" i="5"/>
  <c r="F25" i="5"/>
  <c r="F28" i="5"/>
  <c r="F30" i="5"/>
  <c r="F31" i="5"/>
  <c r="F32" i="5"/>
  <c r="F33" i="5"/>
  <c r="F36" i="5"/>
  <c r="F37" i="5"/>
  <c r="G9" i="5"/>
  <c r="F9" i="5"/>
  <c r="K27" i="5" l="1"/>
  <c r="K29" i="5"/>
  <c r="G17" i="5"/>
  <c r="D7" i="5"/>
  <c r="E7" i="5"/>
  <c r="H7" i="5"/>
  <c r="H26" i="5" s="1"/>
  <c r="H38" i="5" s="1"/>
  <c r="J7" i="5"/>
  <c r="J26" i="5" s="1"/>
  <c r="J38" i="5" s="1"/>
  <c r="C7" i="5"/>
  <c r="F17" i="5"/>
  <c r="G7" i="5" l="1"/>
  <c r="F7" i="5"/>
  <c r="K26" i="5"/>
  <c r="K38" i="5"/>
  <c r="I17" i="5"/>
  <c r="K17" i="5"/>
  <c r="K7" i="5"/>
  <c r="I7" i="5"/>
  <c r="E29" i="5" l="1"/>
  <c r="E27" i="5" s="1"/>
  <c r="D29" i="5"/>
  <c r="D27" i="5" s="1"/>
  <c r="C29" i="5"/>
  <c r="C27" i="5" s="1"/>
  <c r="E26" i="5"/>
  <c r="I26" i="5" s="1"/>
  <c r="D26" i="5"/>
  <c r="G26" i="5" l="1"/>
  <c r="G29" i="5"/>
  <c r="F29" i="5"/>
  <c r="I29" i="5"/>
  <c r="C26" i="5"/>
  <c r="F26" i="5" s="1"/>
  <c r="D38" i="5"/>
  <c r="F27" i="5" l="1"/>
  <c r="G27" i="5"/>
  <c r="I27" i="5"/>
  <c r="E38" i="5"/>
  <c r="C38" i="5"/>
  <c r="F38" i="5" l="1"/>
  <c r="I38" i="5"/>
  <c r="G38" i="5"/>
</calcChain>
</file>

<file path=xl/sharedStrings.xml><?xml version="1.0" encoding="utf-8"?>
<sst xmlns="http://schemas.openxmlformats.org/spreadsheetml/2006/main" count="202" uniqueCount="201">
  <si>
    <t>КБК</t>
  </si>
  <si>
    <t>ИСТОЧНИКИ ДОХОДОВ</t>
  </si>
  <si>
    <t>НАЛОГОВЫЕ ДОХОДЫ</t>
  </si>
  <si>
    <t xml:space="preserve">         в том числе:</t>
  </si>
  <si>
    <t>1 01 02000 01 0000 110</t>
  </si>
  <si>
    <t>Налог на доходы физических лиц</t>
  </si>
  <si>
    <t>1 03 02000 01 0000 110</t>
  </si>
  <si>
    <t xml:space="preserve">Акцизы </t>
  </si>
  <si>
    <t>1 05 00000 00 0000 110</t>
  </si>
  <si>
    <t>Налоги на совокупный доход</t>
  </si>
  <si>
    <t>1 06 01 000 00 0000 110</t>
  </si>
  <si>
    <t>Налог на имущество физических лиц</t>
  </si>
  <si>
    <t>1 06 06 000 00 0000 110</t>
  </si>
  <si>
    <t>Земельный налог</t>
  </si>
  <si>
    <t>1 08 00 000 00 0000 110</t>
  </si>
  <si>
    <t>Государственная пошлина</t>
  </si>
  <si>
    <t xml:space="preserve">НЕНАЛОГОВЫЕ ДОХОДЫ </t>
  </si>
  <si>
    <t xml:space="preserve">         из них:</t>
  </si>
  <si>
    <t>1 11 00000 00 0000 120</t>
  </si>
  <si>
    <t>Доходы от использования имущества, находящегося в государственной и муниципальной собственности</t>
  </si>
  <si>
    <t>1 12 00000 00 0000 120</t>
  </si>
  <si>
    <t>Платежи при пользовании природными ресурсами</t>
  </si>
  <si>
    <t>1 13 00000 00 0000 130</t>
  </si>
  <si>
    <t>Доходы от оказания платных услуг (работ) и компенсации затрат государства</t>
  </si>
  <si>
    <t>1 14 00000 00 0000 400</t>
  </si>
  <si>
    <t>Доходы от продажи материальных и нематериальных активов</t>
  </si>
  <si>
    <t>1 16 00000 00 0000 140</t>
  </si>
  <si>
    <t>Штрафы, санкции, возмещение ущерба</t>
  </si>
  <si>
    <t xml:space="preserve">Прочие неналоговые доходы  </t>
  </si>
  <si>
    <t>НАЛОГОВЫЕ ДОХОДЫ И НЕНАЛОГОВЫЕ ДОХОДЫ</t>
  </si>
  <si>
    <t>Безвозмездные поступления</t>
  </si>
  <si>
    <t xml:space="preserve">   в том числе: </t>
  </si>
  <si>
    <t xml:space="preserve">Безвозмездные поступления от других бюджетов </t>
  </si>
  <si>
    <t>2 02 10000 00 0000 150</t>
  </si>
  <si>
    <t>Дотации</t>
  </si>
  <si>
    <t>2 02 20000 00 0000 150</t>
  </si>
  <si>
    <t>Субсидии</t>
  </si>
  <si>
    <t>2 02 30000 00 0000 150</t>
  </si>
  <si>
    <t>Субвенции</t>
  </si>
  <si>
    <t>2 02 40000 00 0000 150</t>
  </si>
  <si>
    <t>Иные межбюджетные трансферты</t>
  </si>
  <si>
    <t>Прочие безвозмездные поступления</t>
  </si>
  <si>
    <t>Доходы от возврата организациями субсидий прошлых лет</t>
  </si>
  <si>
    <t xml:space="preserve"> 2 19 00 000 00 0000 150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</si>
  <si>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</si>
  <si>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ВСЕГО ДОХОДОВ </t>
  </si>
  <si>
    <t>000 1 00 00000 00 0000 000</t>
  </si>
  <si>
    <t>000 1 01 00000 00 0000 000</t>
  </si>
  <si>
    <t>000 1 01 02000 01 0000 110</t>
  </si>
  <si>
    <t>000 1 03 00000 00 0000 000</t>
  </si>
  <si>
    <t>000 1 03 02000 01 0000 110</t>
  </si>
  <si>
    <t>000 1 05 01000 00 0000 110</t>
  </si>
  <si>
    <t>000 1 05 02000 02 0000 110</t>
  </si>
  <si>
    <t>000 1 05 03000 01 0000 110</t>
  </si>
  <si>
    <t>000 1 05 04000 02 0000 110</t>
  </si>
  <si>
    <t>000 1 06 00000 00 0000 000</t>
  </si>
  <si>
    <t>000 1 06 01000 00 0000 110</t>
  </si>
  <si>
    <t>000 1 06 06000 00 0000 110</t>
  </si>
  <si>
    <t>000 1 08 00000 00 0000 000</t>
  </si>
  <si>
    <t>000 1 08 03000 01 0000 000</t>
  </si>
  <si>
    <t>000 1 11 00000 00 0000 000</t>
  </si>
  <si>
    <t>000 1 11 05000 00 0000 120</t>
  </si>
  <si>
    <t>000 1 12 00000 00 0000 000</t>
  </si>
  <si>
    <t>000 1 12 01000 01 0000 120</t>
  </si>
  <si>
    <t>000 1 13 00000 00 0000 000</t>
  </si>
  <si>
    <t>000 1 13 01000 00 0000 130</t>
  </si>
  <si>
    <t>000 1 13 02000 00 0000 130</t>
  </si>
  <si>
    <t>000 1 14 00000 00 0000000</t>
  </si>
  <si>
    <t>000 1 14 02000 00 0000000</t>
  </si>
  <si>
    <t>000 1 14 06000 00 0000000</t>
  </si>
  <si>
    <t>000 1 16 00000 00 0000 000</t>
  </si>
  <si>
    <t>000 1 17 15 020 14 0117 150</t>
  </si>
  <si>
    <t>000 1 17 15 020 14 0118 150</t>
  </si>
  <si>
    <t>000 1 17 15 020 14 0119 150</t>
  </si>
  <si>
    <t>000 1 17 15 020 14 0120 150</t>
  </si>
  <si>
    <t>000 1 17 15 020 14 0121 150</t>
  </si>
  <si>
    <t>000 1 17 15 020 14 0122 150</t>
  </si>
  <si>
    <t>000 1 17 15 020 14 0200 150</t>
  </si>
  <si>
    <t>000 1 17 15 020 14 0214 150</t>
  </si>
  <si>
    <t>000 1 17 15 020 14 0215 150</t>
  </si>
  <si>
    <t>000 1 17 15 020 14 0216 150</t>
  </si>
  <si>
    <t>000 1 17 15 020 14 0217 150</t>
  </si>
  <si>
    <t>000 1 17 15 020 14 0218 150</t>
  </si>
  <si>
    <t>000 1 17 15 020 14 0219 150</t>
  </si>
  <si>
    <t>000 1 17 15 020 14 0220 150</t>
  </si>
  <si>
    <t>000 1 17 15 020 14 0221 150</t>
  </si>
  <si>
    <t>000 1 17 15 020 14 0222 150</t>
  </si>
  <si>
    <t>000 1 17 15 020 14 0300 150</t>
  </si>
  <si>
    <t>000 1 17 15 020 14 0314 150</t>
  </si>
  <si>
    <t>000 1 17 15 020 14 0315 150</t>
  </si>
  <si>
    <t>000 1 17 15 020 14 0316 150</t>
  </si>
  <si>
    <t>000 1 17 15 020 14 0317 150</t>
  </si>
  <si>
    <t>000 1 17 15 020 14 0318 150</t>
  </si>
  <si>
    <t>000 1 17 15 020 14 0319 150</t>
  </si>
  <si>
    <t>000 1 17 15 020 14 0320 150</t>
  </si>
  <si>
    <t>000 1 17 15 020 14 0321 150</t>
  </si>
  <si>
    <t>000 1 17 15 020 14 0322 150</t>
  </si>
  <si>
    <t>000 2 00 00000 00 0000 000</t>
  </si>
  <si>
    <t>000 2 02 00000 00 0000 000</t>
  </si>
  <si>
    <t>000 2 02 10000 00 0000 150</t>
  </si>
  <si>
    <t>000 2 02 15001 00 0000 150</t>
  </si>
  <si>
    <t>000 2 02 15001 14 0000 150</t>
  </si>
  <si>
    <t>000 2 02 20000 00 0000 150</t>
  </si>
  <si>
    <t>000 2 02 20216 00 0000 150</t>
  </si>
  <si>
    <t>000 2 02 20216 14 0000 150</t>
  </si>
  <si>
    <t>000 2 02 25097 00 0000 150</t>
  </si>
  <si>
    <t>000 2 02 25097 14 0000 150</t>
  </si>
  <si>
    <t>000 2 02 25304 00 0000 150</t>
  </si>
  <si>
    <t>000 2 02 25304 14 0000 150</t>
  </si>
  <si>
    <t>000 2 02 25497 00 0000 150</t>
  </si>
  <si>
    <t>000 2 02 25497 14 0000 150</t>
  </si>
  <si>
    <t>000 2 02 25555 00 0000 150</t>
  </si>
  <si>
    <t>000 2 02 25555 14 0000 150</t>
  </si>
  <si>
    <t>000 2 02 29999 00 0000 150</t>
  </si>
  <si>
    <t>000 2 02 29999 14 0000 150</t>
  </si>
  <si>
    <t>000 2 02 29999 14 0018 150</t>
  </si>
  <si>
    <t>000 2 02 29999 14 1204 150</t>
  </si>
  <si>
    <t>000 2 02 29999 14 1213 150</t>
  </si>
  <si>
    <t>000 2 02 29999 00 1214 150</t>
  </si>
  <si>
    <t>000 2 02 29999 14 1231 150</t>
  </si>
  <si>
    <t>000 2 02 30000 00 0000 150</t>
  </si>
  <si>
    <t>000 2 02 30024 00 0000 150</t>
  </si>
  <si>
    <t>000 2 02 30024 14 0000 150</t>
  </si>
  <si>
    <t>000 2 02 30024 14 0026 150</t>
  </si>
  <si>
    <t>000 2 02 30024 14 0028 150</t>
  </si>
  <si>
    <t>000 2 02 30024 14 0032 150</t>
  </si>
  <si>
    <t>000 2 02 30024 14 0036 150</t>
  </si>
  <si>
    <t>000 2 02 30024 14 0040 150</t>
  </si>
  <si>
    <t>000 2 02 30024 14 0041 150</t>
  </si>
  <si>
    <t>000 2 02 30024 14 0042 150</t>
  </si>
  <si>
    <t>000 2 02 30024 14 0045 150</t>
  </si>
  <si>
    <t>000 2 02 30024 14 0047 150</t>
  </si>
  <si>
    <t>000 2 02 30024 14 0066 150</t>
  </si>
  <si>
    <t>000 2 02 30024 14 0090 150</t>
  </si>
  <si>
    <t>000 2 02 30024 14 0147 150</t>
  </si>
  <si>
    <t>000 2 02 30024 14 0181 150</t>
  </si>
  <si>
    <t>000 2 02 30024 14 1107 150</t>
  </si>
  <si>
    <t>000 2 02 30024 14 1108 150</t>
  </si>
  <si>
    <t>000 2 02 30024 14 1110 150</t>
  </si>
  <si>
    <t>000 2 02 30024 14 1122 150</t>
  </si>
  <si>
    <t>000 2 02 30024 14 1209 150</t>
  </si>
  <si>
    <t>000 2 02 30024 14 1221 150</t>
  </si>
  <si>
    <t>000 2 02 30024 14 1256 150</t>
  </si>
  <si>
    <t>000 2 02 30024 14 1260 150</t>
  </si>
  <si>
    <t>000 2 02 30029 00 0000 150</t>
  </si>
  <si>
    <t>000 2 02 30029 14 0000 150</t>
  </si>
  <si>
    <t>000 2 02 35084 00 0000 150</t>
  </si>
  <si>
    <t>000 2 02 35084 14 0000 150</t>
  </si>
  <si>
    <t>000 2 02 35118 00 0000 150</t>
  </si>
  <si>
    <t>000 2 02 35118 14 0000 150</t>
  </si>
  <si>
    <t>000 2 02 35120 00 0000 150</t>
  </si>
  <si>
    <t>000 2 02 35120 14 0000 150</t>
  </si>
  <si>
    <t>000 2 02 35220 00 0000 150</t>
  </si>
  <si>
    <t>000 2 02 35220 14 0000 150</t>
  </si>
  <si>
    <t>000 2 02 35250 00 0000 150</t>
  </si>
  <si>
    <t>000 2 02 35250 14 0000 150</t>
  </si>
  <si>
    <t>000 2 02 35280 00 0000 150</t>
  </si>
  <si>
    <t>000 2 02 35280 14 0000 150</t>
  </si>
  <si>
    <t>000 2 02 35302 00 0000 150</t>
  </si>
  <si>
    <t>000 2 02 35302 14 0000 150</t>
  </si>
  <si>
    <t>000 2 02 35303 00 0000 150</t>
  </si>
  <si>
    <t>000 2 02 35303 14 0000 150</t>
  </si>
  <si>
    <t>000 2 02 35380 00 0000 150</t>
  </si>
  <si>
    <t>000 2 02 35380 14 0000 150</t>
  </si>
  <si>
    <t>000 2 02 35404 00 0000 150</t>
  </si>
  <si>
    <t>000 2 02 35404 14 0000 150</t>
  </si>
  <si>
    <t>000 2 02 35462 00 0000 150</t>
  </si>
  <si>
    <t>000 2 02 35462 14 0000 150</t>
  </si>
  <si>
    <t>000 2 02 35573 00 0000 150</t>
  </si>
  <si>
    <t>000 2 02 35573 14 0000 150</t>
  </si>
  <si>
    <t>000 2 02 39998 00 0000 150</t>
  </si>
  <si>
    <t>000 2 02 39998 14 0000 150</t>
  </si>
  <si>
    <t>000 2 02 39998 14 1157 150</t>
  </si>
  <si>
    <t>000 2 02 39998 14 1158 150</t>
  </si>
  <si>
    <t>000 2 02 40000 00 0000 150</t>
  </si>
  <si>
    <t>000 2 02 40000 14 0000 150</t>
  </si>
  <si>
    <t>000 2 02 49999 00 0000 150</t>
  </si>
  <si>
    <t>000 2 02 49999 14 0000 150</t>
  </si>
  <si>
    <t>000 2 02 49999 14 0064 150</t>
  </si>
  <si>
    <t>(рублей)</t>
  </si>
  <si>
    <t>1 09 07 000 00 0000 110</t>
  </si>
  <si>
    <t xml:space="preserve">Прочие налоговые доходы </t>
  </si>
  <si>
    <t>1 17 00000 00 0000 180 (150)</t>
  </si>
  <si>
    <t xml:space="preserve"> 2 00 00000 00 0000 000</t>
  </si>
  <si>
    <t xml:space="preserve"> 2 02 00000 00 0000 000</t>
  </si>
  <si>
    <t xml:space="preserve"> 2 18 00 000 00 0000 150</t>
  </si>
  <si>
    <t xml:space="preserve"> 2023год 
(факт)</t>
  </si>
  <si>
    <t xml:space="preserve">2024год
(оценка)
</t>
  </si>
  <si>
    <t>Прогноз 2025 год</t>
  </si>
  <si>
    <t>Прогноз 2026год</t>
  </si>
  <si>
    <t>Прогноз 2027 год</t>
  </si>
  <si>
    <t>Отклонение прогноза 2025 года от факта 2023 года, %</t>
  </si>
  <si>
    <t>Отклонение прогноза 2025 года от оценки 2024 года , %</t>
  </si>
  <si>
    <t>Отклонение прогноза 2026 года от прогноза 2025года, %</t>
  </si>
  <si>
    <t>Отклонение прогноза 2027 года от прогноза 2026 года, %</t>
  </si>
  <si>
    <t>1 15 00000 00 0000 140</t>
  </si>
  <si>
    <t>Административные платежи</t>
  </si>
  <si>
    <t>3 02 40000 00 0000 150</t>
  </si>
  <si>
    <t>2 07 00000 00 0000 150</t>
  </si>
  <si>
    <t>Доходы от целевых средств</t>
  </si>
  <si>
    <t>Сведения о доходах бюджета по видам доходов на 2025 год и плановый период 2026 и 2027 годов в сравнении с ожидаемым исполнением за 2024 год (оценка) и отчетом за 2023 год (отчетный финансовый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</si>
</sst>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4"/>
      <color indexed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color indexed="12"/>
      <name val="Arial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i/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</cellStyleXfs>
  <cellXfs count="64">
    <xf numFmtId="0" fontId="0" fillId="0" borderId="0" xfId="0"/>
    <xf numFmtId="0" fontId="5" fillId="0" borderId="0" xfId="0" applyFont="1" applyFill="1"/>
    <xf numFmtId="0" fontId="5" fillId="0" borderId="0" xfId="2" applyFont="1" applyFill="1"/>
    <xf numFmtId="4" fontId="6" fillId="0" borderId="0" xfId="0" applyNumberFormat="1" applyFont="1" applyFill="1"/>
    <xf numFmtId="14" fontId="6" fillId="0" borderId="0" xfId="0" applyNumberFormat="1" applyFont="1" applyFill="1"/>
    <xf numFmtId="14" fontId="7" fillId="0" borderId="0" xfId="0" applyNumberFormat="1" applyFont="1" applyFill="1"/>
    <xf numFmtId="14" fontId="5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4" fontId="6" fillId="0" borderId="0" xfId="0" applyNumberFormat="1" applyFont="1" applyFill="1" applyAlignment="1"/>
    <xf numFmtId="0" fontId="6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/>
    <xf numFmtId="4" fontId="5" fillId="0" borderId="0" xfId="0" applyNumberFormat="1" applyFont="1" applyFill="1" applyAlignment="1">
      <alignment horizontal="right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12" fillId="0" borderId="15" xfId="0" applyNumberFormat="1" applyFont="1" applyFill="1" applyBorder="1" applyAlignment="1">
      <alignment vertical="center" wrapText="1"/>
    </xf>
    <xf numFmtId="0" fontId="12" fillId="0" borderId="13" xfId="0" applyNumberFormat="1" applyFont="1" applyFill="1" applyBorder="1" applyAlignment="1">
      <alignment vertical="center" wrapText="1"/>
    </xf>
    <xf numFmtId="0" fontId="8" fillId="0" borderId="5" xfId="0" applyFont="1" applyFill="1" applyBorder="1"/>
    <xf numFmtId="0" fontId="8" fillId="0" borderId="6" xfId="0" applyFont="1" applyFill="1" applyBorder="1"/>
    <xf numFmtId="4" fontId="8" fillId="0" borderId="7" xfId="0" applyNumberFormat="1" applyFont="1" applyFill="1" applyBorder="1" applyAlignment="1">
      <alignment horizontal="center"/>
    </xf>
    <xf numFmtId="4" fontId="12" fillId="0" borderId="4" xfId="0" applyNumberFormat="1" applyFont="1" applyFill="1" applyBorder="1" applyAlignment="1">
      <alignment horizontal="center"/>
    </xf>
    <xf numFmtId="4" fontId="12" fillId="0" borderId="2" xfId="0" applyNumberFormat="1" applyFont="1" applyFill="1" applyBorder="1" applyAlignment="1">
      <alignment horizontal="center"/>
    </xf>
    <xf numFmtId="0" fontId="5" fillId="0" borderId="1" xfId="0" applyFont="1" applyFill="1" applyBorder="1"/>
    <xf numFmtId="0" fontId="5" fillId="0" borderId="2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5" fillId="0" borderId="1" xfId="0" quotePrefix="1" applyFont="1" applyFill="1" applyBorder="1"/>
    <xf numFmtId="0" fontId="5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/>
    </xf>
    <xf numFmtId="49" fontId="8" fillId="0" borderId="4" xfId="0" applyNumberFormat="1" applyFont="1" applyFill="1" applyBorder="1" applyAlignment="1">
      <alignment horizontal="left"/>
    </xf>
    <xf numFmtId="49" fontId="5" fillId="0" borderId="4" xfId="0" applyNumberFormat="1" applyFont="1" applyFill="1" applyBorder="1" applyAlignment="1">
      <alignment horizontal="left"/>
    </xf>
    <xf numFmtId="4" fontId="13" fillId="0" borderId="4" xfId="0" applyNumberFormat="1" applyFont="1" applyFill="1" applyBorder="1" applyAlignment="1">
      <alignment horizontal="center"/>
    </xf>
    <xf numFmtId="4" fontId="14" fillId="0" borderId="4" xfId="0" applyNumberFormat="1" applyFont="1" applyFill="1" applyBorder="1" applyAlignment="1">
      <alignment horizontal="center"/>
    </xf>
    <xf numFmtId="4" fontId="14" fillId="0" borderId="2" xfId="0" applyNumberFormat="1" applyFont="1" applyFill="1" applyBorder="1" applyAlignment="1">
      <alignment horizontal="center"/>
    </xf>
    <xf numFmtId="0" fontId="8" fillId="0" borderId="1" xfId="0" applyFont="1" applyFill="1" applyBorder="1"/>
    <xf numFmtId="0" fontId="8" fillId="0" borderId="2" xfId="0" applyFont="1" applyFill="1" applyBorder="1"/>
    <xf numFmtId="4" fontId="8" fillId="0" borderId="3" xfId="0" applyNumberFormat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0" fontId="8" fillId="0" borderId="2" xfId="0" applyFont="1" applyFill="1" applyBorder="1" applyAlignment="1">
      <alignment wrapText="1"/>
    </xf>
    <xf numFmtId="4" fontId="8" fillId="0" borderId="4" xfId="0" applyNumberFormat="1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wrapText="1"/>
    </xf>
    <xf numFmtId="0" fontId="5" fillId="0" borderId="8" xfId="0" quotePrefix="1" applyFont="1" applyFill="1" applyBorder="1"/>
    <xf numFmtId="0" fontId="5" fillId="0" borderId="9" xfId="0" applyFont="1" applyFill="1" applyBorder="1" applyAlignment="1">
      <alignment wrapText="1"/>
    </xf>
    <xf numFmtId="4" fontId="5" fillId="0" borderId="10" xfId="0" applyNumberFormat="1" applyFont="1" applyFill="1" applyBorder="1" applyAlignment="1">
      <alignment horizontal="center"/>
    </xf>
    <xf numFmtId="4" fontId="5" fillId="0" borderId="11" xfId="0" applyNumberFormat="1" applyFont="1" applyFill="1" applyBorder="1" applyAlignment="1">
      <alignment horizontal="center"/>
    </xf>
    <xf numFmtId="4" fontId="13" fillId="0" borderId="11" xfId="0" applyNumberFormat="1" applyFont="1" applyFill="1" applyBorder="1" applyAlignment="1">
      <alignment horizontal="center"/>
    </xf>
    <xf numFmtId="4" fontId="14" fillId="0" borderId="11" xfId="0" applyNumberFormat="1" applyFont="1" applyFill="1" applyBorder="1" applyAlignment="1">
      <alignment horizontal="center"/>
    </xf>
    <xf numFmtId="4" fontId="14" fillId="0" borderId="9" xfId="0" applyNumberFormat="1" applyFont="1" applyFill="1" applyBorder="1" applyAlignment="1">
      <alignment horizontal="center"/>
    </xf>
    <xf numFmtId="0" fontId="8" fillId="0" borderId="12" xfId="0" applyFont="1" applyFill="1" applyBorder="1"/>
    <xf numFmtId="0" fontId="8" fillId="0" borderId="13" xfId="0" applyFont="1" applyFill="1" applyBorder="1"/>
    <xf numFmtId="4" fontId="8" fillId="0" borderId="14" xfId="0" applyNumberFormat="1" applyFont="1" applyFill="1" applyBorder="1" applyAlignment="1">
      <alignment horizontal="center"/>
    </xf>
    <xf numFmtId="4" fontId="8" fillId="0" borderId="15" xfId="0" applyNumberFormat="1" applyFont="1" applyFill="1" applyBorder="1" applyAlignment="1">
      <alignment horizontal="center"/>
    </xf>
    <xf numFmtId="4" fontId="12" fillId="0" borderId="15" xfId="0" applyNumberFormat="1" applyFont="1" applyFill="1" applyBorder="1" applyAlignment="1">
      <alignment horizontal="center"/>
    </xf>
    <xf numFmtId="4" fontId="12" fillId="0" borderId="13" xfId="0" applyNumberFormat="1" applyFont="1" applyFill="1" applyBorder="1" applyAlignment="1">
      <alignment horizontal="center"/>
    </xf>
    <xf numFmtId="0" fontId="15" fillId="0" borderId="0" xfId="0" applyFont="1" applyFill="1"/>
    <xf numFmtId="0" fontId="5" fillId="0" borderId="4" xfId="0" applyFont="1" applyFill="1" applyBorder="1" applyAlignment="1">
      <alignment horizontal="left"/>
    </xf>
    <xf numFmtId="4" fontId="5" fillId="0" borderId="0" xfId="0" applyNumberFormat="1" applyFont="1" applyFill="1"/>
    <xf numFmtId="4" fontId="5" fillId="0" borderId="4" xfId="0" applyNumberFormat="1" applyFont="1" applyFill="1" applyBorder="1" applyAlignment="1">
      <alignment horizontal="left"/>
    </xf>
    <xf numFmtId="0" fontId="16" fillId="0" borderId="0" xfId="0" applyFont="1" applyFill="1" applyAlignment="1">
      <alignment horizontal="center" vertical="center" wrapText="1"/>
    </xf>
  </cellXfs>
  <cellStyles count="8">
    <cellStyle name="Hyperlink" xfId="5"/>
    <cellStyle name="Обычный" xfId="0" builtinId="0"/>
    <cellStyle name="Обычный 2" xfId="1"/>
    <cellStyle name="Обычный 3" xfId="6"/>
    <cellStyle name="Обычный 4" xfId="7"/>
    <cellStyle name="Обычный_Анализ консолидированный 2007" xfId="2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5"/>
  <sheetViews>
    <sheetView showZeros="0" tabSelected="1" view="pageBreakPreview" zoomScale="80" zoomScaleNormal="100" zoomScaleSheetLayoutView="8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3" sqref="A3:L3"/>
    </sheetView>
  </sheetViews>
  <sheetFormatPr defaultRowHeight="18.75" x14ac:dyDescent="0.3"/>
  <cols>
    <col min="1" max="1" width="30" style="59" customWidth="1"/>
    <col min="2" max="2" width="46.7109375" style="59" customWidth="1"/>
    <col min="3" max="3" width="27.28515625" style="59" customWidth="1"/>
    <col min="4" max="4" width="28.140625" style="59" customWidth="1"/>
    <col min="5" max="5" width="26.5703125" style="59" customWidth="1"/>
    <col min="6" max="6" width="20.7109375" style="59" customWidth="1"/>
    <col min="7" max="7" width="18.85546875" style="59" customWidth="1"/>
    <col min="8" max="8" width="27.42578125" style="59" customWidth="1"/>
    <col min="9" max="9" width="21.5703125" style="59" customWidth="1"/>
    <col min="10" max="10" width="26.28515625" style="59" customWidth="1"/>
    <col min="11" max="11" width="18.5703125" style="59" customWidth="1"/>
    <col min="12" max="12" width="56.42578125" style="59" hidden="1" customWidth="1"/>
    <col min="13" max="13" width="21.42578125" style="59" customWidth="1"/>
    <col min="14" max="14" width="34.85546875" style="59" customWidth="1"/>
    <col min="15" max="228" width="9.140625" style="59"/>
    <col min="229" max="229" width="29.42578125" style="59" customWidth="1"/>
    <col min="230" max="230" width="54" style="59" customWidth="1"/>
    <col min="231" max="239" width="16.85546875" style="59" customWidth="1"/>
    <col min="240" max="240" width="56.42578125" style="59" customWidth="1"/>
    <col min="241" max="265" width="9.140625" style="59" customWidth="1"/>
    <col min="266" max="484" width="9.140625" style="59"/>
    <col min="485" max="485" width="29.42578125" style="59" customWidth="1"/>
    <col min="486" max="486" width="54" style="59" customWidth="1"/>
    <col min="487" max="495" width="16.85546875" style="59" customWidth="1"/>
    <col min="496" max="496" width="56.42578125" style="59" customWidth="1"/>
    <col min="497" max="521" width="9.140625" style="59" customWidth="1"/>
    <col min="522" max="740" width="9.140625" style="59"/>
    <col min="741" max="741" width="29.42578125" style="59" customWidth="1"/>
    <col min="742" max="742" width="54" style="59" customWidth="1"/>
    <col min="743" max="751" width="16.85546875" style="59" customWidth="1"/>
    <col min="752" max="752" width="56.42578125" style="59" customWidth="1"/>
    <col min="753" max="777" width="9.140625" style="59" customWidth="1"/>
    <col min="778" max="996" width="9.140625" style="59"/>
    <col min="997" max="997" width="29.42578125" style="59" customWidth="1"/>
    <col min="998" max="998" width="54" style="59" customWidth="1"/>
    <col min="999" max="1007" width="16.85546875" style="59" customWidth="1"/>
    <col min="1008" max="1008" width="56.42578125" style="59" customWidth="1"/>
    <col min="1009" max="1033" width="9.140625" style="59" customWidth="1"/>
    <col min="1034" max="1252" width="9.140625" style="59"/>
    <col min="1253" max="1253" width="29.42578125" style="59" customWidth="1"/>
    <col min="1254" max="1254" width="54" style="59" customWidth="1"/>
    <col min="1255" max="1263" width="16.85546875" style="59" customWidth="1"/>
    <col min="1264" max="1264" width="56.42578125" style="59" customWidth="1"/>
    <col min="1265" max="1289" width="9.140625" style="59" customWidth="1"/>
    <col min="1290" max="1508" width="9.140625" style="59"/>
    <col min="1509" max="1509" width="29.42578125" style="59" customWidth="1"/>
    <col min="1510" max="1510" width="54" style="59" customWidth="1"/>
    <col min="1511" max="1519" width="16.85546875" style="59" customWidth="1"/>
    <col min="1520" max="1520" width="56.42578125" style="59" customWidth="1"/>
    <col min="1521" max="1545" width="9.140625" style="59" customWidth="1"/>
    <col min="1546" max="1764" width="9.140625" style="59"/>
    <col min="1765" max="1765" width="29.42578125" style="59" customWidth="1"/>
    <col min="1766" max="1766" width="54" style="59" customWidth="1"/>
    <col min="1767" max="1775" width="16.85546875" style="59" customWidth="1"/>
    <col min="1776" max="1776" width="56.42578125" style="59" customWidth="1"/>
    <col min="1777" max="1801" width="9.140625" style="59" customWidth="1"/>
    <col min="1802" max="2020" width="9.140625" style="59"/>
    <col min="2021" max="2021" width="29.42578125" style="59" customWidth="1"/>
    <col min="2022" max="2022" width="54" style="59" customWidth="1"/>
    <col min="2023" max="2031" width="16.85546875" style="59" customWidth="1"/>
    <col min="2032" max="2032" width="56.42578125" style="59" customWidth="1"/>
    <col min="2033" max="2057" width="9.140625" style="59" customWidth="1"/>
    <col min="2058" max="2276" width="9.140625" style="59"/>
    <col min="2277" max="2277" width="29.42578125" style="59" customWidth="1"/>
    <col min="2278" max="2278" width="54" style="59" customWidth="1"/>
    <col min="2279" max="2287" width="16.85546875" style="59" customWidth="1"/>
    <col min="2288" max="2288" width="56.42578125" style="59" customWidth="1"/>
    <col min="2289" max="2313" width="9.140625" style="59" customWidth="1"/>
    <col min="2314" max="2532" width="9.140625" style="59"/>
    <col min="2533" max="2533" width="29.42578125" style="59" customWidth="1"/>
    <col min="2534" max="2534" width="54" style="59" customWidth="1"/>
    <col min="2535" max="2543" width="16.85546875" style="59" customWidth="1"/>
    <col min="2544" max="2544" width="56.42578125" style="59" customWidth="1"/>
    <col min="2545" max="2569" width="9.140625" style="59" customWidth="1"/>
    <col min="2570" max="2788" width="9.140625" style="59"/>
    <col min="2789" max="2789" width="29.42578125" style="59" customWidth="1"/>
    <col min="2790" max="2790" width="54" style="59" customWidth="1"/>
    <col min="2791" max="2799" width="16.85546875" style="59" customWidth="1"/>
    <col min="2800" max="2800" width="56.42578125" style="59" customWidth="1"/>
    <col min="2801" max="2825" width="9.140625" style="59" customWidth="1"/>
    <col min="2826" max="3044" width="9.140625" style="59"/>
    <col min="3045" max="3045" width="29.42578125" style="59" customWidth="1"/>
    <col min="3046" max="3046" width="54" style="59" customWidth="1"/>
    <col min="3047" max="3055" width="16.85546875" style="59" customWidth="1"/>
    <col min="3056" max="3056" width="56.42578125" style="59" customWidth="1"/>
    <col min="3057" max="3081" width="9.140625" style="59" customWidth="1"/>
    <col min="3082" max="3300" width="9.140625" style="59"/>
    <col min="3301" max="3301" width="29.42578125" style="59" customWidth="1"/>
    <col min="3302" max="3302" width="54" style="59" customWidth="1"/>
    <col min="3303" max="3311" width="16.85546875" style="59" customWidth="1"/>
    <col min="3312" max="3312" width="56.42578125" style="59" customWidth="1"/>
    <col min="3313" max="3337" width="9.140625" style="59" customWidth="1"/>
    <col min="3338" max="3556" width="9.140625" style="59"/>
    <col min="3557" max="3557" width="29.42578125" style="59" customWidth="1"/>
    <col min="3558" max="3558" width="54" style="59" customWidth="1"/>
    <col min="3559" max="3567" width="16.85546875" style="59" customWidth="1"/>
    <col min="3568" max="3568" width="56.42578125" style="59" customWidth="1"/>
    <col min="3569" max="3593" width="9.140625" style="59" customWidth="1"/>
    <col min="3594" max="3812" width="9.140625" style="59"/>
    <col min="3813" max="3813" width="29.42578125" style="59" customWidth="1"/>
    <col min="3814" max="3814" width="54" style="59" customWidth="1"/>
    <col min="3815" max="3823" width="16.85546875" style="59" customWidth="1"/>
    <col min="3824" max="3824" width="56.42578125" style="59" customWidth="1"/>
    <col min="3825" max="3849" width="9.140625" style="59" customWidth="1"/>
    <col min="3850" max="4068" width="9.140625" style="59"/>
    <col min="4069" max="4069" width="29.42578125" style="59" customWidth="1"/>
    <col min="4070" max="4070" width="54" style="59" customWidth="1"/>
    <col min="4071" max="4079" width="16.85546875" style="59" customWidth="1"/>
    <col min="4080" max="4080" width="56.42578125" style="59" customWidth="1"/>
    <col min="4081" max="4105" width="9.140625" style="59" customWidth="1"/>
    <col min="4106" max="4324" width="9.140625" style="59"/>
    <col min="4325" max="4325" width="29.42578125" style="59" customWidth="1"/>
    <col min="4326" max="4326" width="54" style="59" customWidth="1"/>
    <col min="4327" max="4335" width="16.85546875" style="59" customWidth="1"/>
    <col min="4336" max="4336" width="56.42578125" style="59" customWidth="1"/>
    <col min="4337" max="4361" width="9.140625" style="59" customWidth="1"/>
    <col min="4362" max="4580" width="9.140625" style="59"/>
    <col min="4581" max="4581" width="29.42578125" style="59" customWidth="1"/>
    <col min="4582" max="4582" width="54" style="59" customWidth="1"/>
    <col min="4583" max="4591" width="16.85546875" style="59" customWidth="1"/>
    <col min="4592" max="4592" width="56.42578125" style="59" customWidth="1"/>
    <col min="4593" max="4617" width="9.140625" style="59" customWidth="1"/>
    <col min="4618" max="4836" width="9.140625" style="59"/>
    <col min="4837" max="4837" width="29.42578125" style="59" customWidth="1"/>
    <col min="4838" max="4838" width="54" style="59" customWidth="1"/>
    <col min="4839" max="4847" width="16.85546875" style="59" customWidth="1"/>
    <col min="4848" max="4848" width="56.42578125" style="59" customWidth="1"/>
    <col min="4849" max="4873" width="9.140625" style="59" customWidth="1"/>
    <col min="4874" max="5092" width="9.140625" style="59"/>
    <col min="5093" max="5093" width="29.42578125" style="59" customWidth="1"/>
    <col min="5094" max="5094" width="54" style="59" customWidth="1"/>
    <col min="5095" max="5103" width="16.85546875" style="59" customWidth="1"/>
    <col min="5104" max="5104" width="56.42578125" style="59" customWidth="1"/>
    <col min="5105" max="5129" width="9.140625" style="59" customWidth="1"/>
    <col min="5130" max="5348" width="9.140625" style="59"/>
    <col min="5349" max="5349" width="29.42578125" style="59" customWidth="1"/>
    <col min="5350" max="5350" width="54" style="59" customWidth="1"/>
    <col min="5351" max="5359" width="16.85546875" style="59" customWidth="1"/>
    <col min="5360" max="5360" width="56.42578125" style="59" customWidth="1"/>
    <col min="5361" max="5385" width="9.140625" style="59" customWidth="1"/>
    <col min="5386" max="5604" width="9.140625" style="59"/>
    <col min="5605" max="5605" width="29.42578125" style="59" customWidth="1"/>
    <col min="5606" max="5606" width="54" style="59" customWidth="1"/>
    <col min="5607" max="5615" width="16.85546875" style="59" customWidth="1"/>
    <col min="5616" max="5616" width="56.42578125" style="59" customWidth="1"/>
    <col min="5617" max="5641" width="9.140625" style="59" customWidth="1"/>
    <col min="5642" max="5860" width="9.140625" style="59"/>
    <col min="5861" max="5861" width="29.42578125" style="59" customWidth="1"/>
    <col min="5862" max="5862" width="54" style="59" customWidth="1"/>
    <col min="5863" max="5871" width="16.85546875" style="59" customWidth="1"/>
    <col min="5872" max="5872" width="56.42578125" style="59" customWidth="1"/>
    <col min="5873" max="5897" width="9.140625" style="59" customWidth="1"/>
    <col min="5898" max="6116" width="9.140625" style="59"/>
    <col min="6117" max="6117" width="29.42578125" style="59" customWidth="1"/>
    <col min="6118" max="6118" width="54" style="59" customWidth="1"/>
    <col min="6119" max="6127" width="16.85546875" style="59" customWidth="1"/>
    <col min="6128" max="6128" width="56.42578125" style="59" customWidth="1"/>
    <col min="6129" max="6153" width="9.140625" style="59" customWidth="1"/>
    <col min="6154" max="6372" width="9.140625" style="59"/>
    <col min="6373" max="6373" width="29.42578125" style="59" customWidth="1"/>
    <col min="6374" max="6374" width="54" style="59" customWidth="1"/>
    <col min="6375" max="6383" width="16.85546875" style="59" customWidth="1"/>
    <col min="6384" max="6384" width="56.42578125" style="59" customWidth="1"/>
    <col min="6385" max="6409" width="9.140625" style="59" customWidth="1"/>
    <col min="6410" max="6628" width="9.140625" style="59"/>
    <col min="6629" max="6629" width="29.42578125" style="59" customWidth="1"/>
    <col min="6630" max="6630" width="54" style="59" customWidth="1"/>
    <col min="6631" max="6639" width="16.85546875" style="59" customWidth="1"/>
    <col min="6640" max="6640" width="56.42578125" style="59" customWidth="1"/>
    <col min="6641" max="6665" width="9.140625" style="59" customWidth="1"/>
    <col min="6666" max="6884" width="9.140625" style="59"/>
    <col min="6885" max="6885" width="29.42578125" style="59" customWidth="1"/>
    <col min="6886" max="6886" width="54" style="59" customWidth="1"/>
    <col min="6887" max="6895" width="16.85546875" style="59" customWidth="1"/>
    <col min="6896" max="6896" width="56.42578125" style="59" customWidth="1"/>
    <col min="6897" max="6921" width="9.140625" style="59" customWidth="1"/>
    <col min="6922" max="7140" width="9.140625" style="59"/>
    <col min="7141" max="7141" width="29.42578125" style="59" customWidth="1"/>
    <col min="7142" max="7142" width="54" style="59" customWidth="1"/>
    <col min="7143" max="7151" width="16.85546875" style="59" customWidth="1"/>
    <col min="7152" max="7152" width="56.42578125" style="59" customWidth="1"/>
    <col min="7153" max="7177" width="9.140625" style="59" customWidth="1"/>
    <col min="7178" max="7396" width="9.140625" style="59"/>
    <col min="7397" max="7397" width="29.42578125" style="59" customWidth="1"/>
    <col min="7398" max="7398" width="54" style="59" customWidth="1"/>
    <col min="7399" max="7407" width="16.85546875" style="59" customWidth="1"/>
    <col min="7408" max="7408" width="56.42578125" style="59" customWidth="1"/>
    <col min="7409" max="7433" width="9.140625" style="59" customWidth="1"/>
    <col min="7434" max="7652" width="9.140625" style="59"/>
    <col min="7653" max="7653" width="29.42578125" style="59" customWidth="1"/>
    <col min="7654" max="7654" width="54" style="59" customWidth="1"/>
    <col min="7655" max="7663" width="16.85546875" style="59" customWidth="1"/>
    <col min="7664" max="7664" width="56.42578125" style="59" customWidth="1"/>
    <col min="7665" max="7689" width="9.140625" style="59" customWidth="1"/>
    <col min="7690" max="7908" width="9.140625" style="59"/>
    <col min="7909" max="7909" width="29.42578125" style="59" customWidth="1"/>
    <col min="7910" max="7910" width="54" style="59" customWidth="1"/>
    <col min="7911" max="7919" width="16.85546875" style="59" customWidth="1"/>
    <col min="7920" max="7920" width="56.42578125" style="59" customWidth="1"/>
    <col min="7921" max="7945" width="9.140625" style="59" customWidth="1"/>
    <col min="7946" max="8164" width="9.140625" style="59"/>
    <col min="8165" max="8165" width="29.42578125" style="59" customWidth="1"/>
    <col min="8166" max="8166" width="54" style="59" customWidth="1"/>
    <col min="8167" max="8175" width="16.85546875" style="59" customWidth="1"/>
    <col min="8176" max="8176" width="56.42578125" style="59" customWidth="1"/>
    <col min="8177" max="8201" width="9.140625" style="59" customWidth="1"/>
    <col min="8202" max="8420" width="9.140625" style="59"/>
    <col min="8421" max="8421" width="29.42578125" style="59" customWidth="1"/>
    <col min="8422" max="8422" width="54" style="59" customWidth="1"/>
    <col min="8423" max="8431" width="16.85546875" style="59" customWidth="1"/>
    <col min="8432" max="8432" width="56.42578125" style="59" customWidth="1"/>
    <col min="8433" max="8457" width="9.140625" style="59" customWidth="1"/>
    <col min="8458" max="8676" width="9.140625" style="59"/>
    <col min="8677" max="8677" width="29.42578125" style="59" customWidth="1"/>
    <col min="8678" max="8678" width="54" style="59" customWidth="1"/>
    <col min="8679" max="8687" width="16.85546875" style="59" customWidth="1"/>
    <col min="8688" max="8688" width="56.42578125" style="59" customWidth="1"/>
    <col min="8689" max="8713" width="9.140625" style="59" customWidth="1"/>
    <col min="8714" max="8932" width="9.140625" style="59"/>
    <col min="8933" max="8933" width="29.42578125" style="59" customWidth="1"/>
    <col min="8934" max="8934" width="54" style="59" customWidth="1"/>
    <col min="8935" max="8943" width="16.85546875" style="59" customWidth="1"/>
    <col min="8944" max="8944" width="56.42578125" style="59" customWidth="1"/>
    <col min="8945" max="8969" width="9.140625" style="59" customWidth="1"/>
    <col min="8970" max="9188" width="9.140625" style="59"/>
    <col min="9189" max="9189" width="29.42578125" style="59" customWidth="1"/>
    <col min="9190" max="9190" width="54" style="59" customWidth="1"/>
    <col min="9191" max="9199" width="16.85546875" style="59" customWidth="1"/>
    <col min="9200" max="9200" width="56.42578125" style="59" customWidth="1"/>
    <col min="9201" max="9225" width="9.140625" style="59" customWidth="1"/>
    <col min="9226" max="9444" width="9.140625" style="59"/>
    <col min="9445" max="9445" width="29.42578125" style="59" customWidth="1"/>
    <col min="9446" max="9446" width="54" style="59" customWidth="1"/>
    <col min="9447" max="9455" width="16.85546875" style="59" customWidth="1"/>
    <col min="9456" max="9456" width="56.42578125" style="59" customWidth="1"/>
    <col min="9457" max="9481" width="9.140625" style="59" customWidth="1"/>
    <col min="9482" max="9700" width="9.140625" style="59"/>
    <col min="9701" max="9701" width="29.42578125" style="59" customWidth="1"/>
    <col min="9702" max="9702" width="54" style="59" customWidth="1"/>
    <col min="9703" max="9711" width="16.85546875" style="59" customWidth="1"/>
    <col min="9712" max="9712" width="56.42578125" style="59" customWidth="1"/>
    <col min="9713" max="9737" width="9.140625" style="59" customWidth="1"/>
    <col min="9738" max="9956" width="9.140625" style="59"/>
    <col min="9957" max="9957" width="29.42578125" style="59" customWidth="1"/>
    <col min="9958" max="9958" width="54" style="59" customWidth="1"/>
    <col min="9959" max="9967" width="16.85546875" style="59" customWidth="1"/>
    <col min="9968" max="9968" width="56.42578125" style="59" customWidth="1"/>
    <col min="9969" max="9993" width="9.140625" style="59" customWidth="1"/>
    <col min="9994" max="10212" width="9.140625" style="59"/>
    <col min="10213" max="10213" width="29.42578125" style="59" customWidth="1"/>
    <col min="10214" max="10214" width="54" style="59" customWidth="1"/>
    <col min="10215" max="10223" width="16.85546875" style="59" customWidth="1"/>
    <col min="10224" max="10224" width="56.42578125" style="59" customWidth="1"/>
    <col min="10225" max="10249" width="9.140625" style="59" customWidth="1"/>
    <col min="10250" max="10468" width="9.140625" style="59"/>
    <col min="10469" max="10469" width="29.42578125" style="59" customWidth="1"/>
    <col min="10470" max="10470" width="54" style="59" customWidth="1"/>
    <col min="10471" max="10479" width="16.85546875" style="59" customWidth="1"/>
    <col min="10480" max="10480" width="56.42578125" style="59" customWidth="1"/>
    <col min="10481" max="10505" width="9.140625" style="59" customWidth="1"/>
    <col min="10506" max="10724" width="9.140625" style="59"/>
    <col min="10725" max="10725" width="29.42578125" style="59" customWidth="1"/>
    <col min="10726" max="10726" width="54" style="59" customWidth="1"/>
    <col min="10727" max="10735" width="16.85546875" style="59" customWidth="1"/>
    <col min="10736" max="10736" width="56.42578125" style="59" customWidth="1"/>
    <col min="10737" max="10761" width="9.140625" style="59" customWidth="1"/>
    <col min="10762" max="10980" width="9.140625" style="59"/>
    <col min="10981" max="10981" width="29.42578125" style="59" customWidth="1"/>
    <col min="10982" max="10982" width="54" style="59" customWidth="1"/>
    <col min="10983" max="10991" width="16.85546875" style="59" customWidth="1"/>
    <col min="10992" max="10992" width="56.42578125" style="59" customWidth="1"/>
    <col min="10993" max="11017" width="9.140625" style="59" customWidth="1"/>
    <col min="11018" max="11236" width="9.140625" style="59"/>
    <col min="11237" max="11237" width="29.42578125" style="59" customWidth="1"/>
    <col min="11238" max="11238" width="54" style="59" customWidth="1"/>
    <col min="11239" max="11247" width="16.85546875" style="59" customWidth="1"/>
    <col min="11248" max="11248" width="56.42578125" style="59" customWidth="1"/>
    <col min="11249" max="11273" width="9.140625" style="59" customWidth="1"/>
    <col min="11274" max="11492" width="9.140625" style="59"/>
    <col min="11493" max="11493" width="29.42578125" style="59" customWidth="1"/>
    <col min="11494" max="11494" width="54" style="59" customWidth="1"/>
    <col min="11495" max="11503" width="16.85546875" style="59" customWidth="1"/>
    <col min="11504" max="11504" width="56.42578125" style="59" customWidth="1"/>
    <col min="11505" max="11529" width="9.140625" style="59" customWidth="1"/>
    <col min="11530" max="11748" width="9.140625" style="59"/>
    <col min="11749" max="11749" width="29.42578125" style="59" customWidth="1"/>
    <col min="11750" max="11750" width="54" style="59" customWidth="1"/>
    <col min="11751" max="11759" width="16.85546875" style="59" customWidth="1"/>
    <col min="11760" max="11760" width="56.42578125" style="59" customWidth="1"/>
    <col min="11761" max="11785" width="9.140625" style="59" customWidth="1"/>
    <col min="11786" max="12004" width="9.140625" style="59"/>
    <col min="12005" max="12005" width="29.42578125" style="59" customWidth="1"/>
    <col min="12006" max="12006" width="54" style="59" customWidth="1"/>
    <col min="12007" max="12015" width="16.85546875" style="59" customWidth="1"/>
    <col min="12016" max="12016" width="56.42578125" style="59" customWidth="1"/>
    <col min="12017" max="12041" width="9.140625" style="59" customWidth="1"/>
    <col min="12042" max="12260" width="9.140625" style="59"/>
    <col min="12261" max="12261" width="29.42578125" style="59" customWidth="1"/>
    <col min="12262" max="12262" width="54" style="59" customWidth="1"/>
    <col min="12263" max="12271" width="16.85546875" style="59" customWidth="1"/>
    <col min="12272" max="12272" width="56.42578125" style="59" customWidth="1"/>
    <col min="12273" max="12297" width="9.140625" style="59" customWidth="1"/>
    <col min="12298" max="12516" width="9.140625" style="59"/>
    <col min="12517" max="12517" width="29.42578125" style="59" customWidth="1"/>
    <col min="12518" max="12518" width="54" style="59" customWidth="1"/>
    <col min="12519" max="12527" width="16.85546875" style="59" customWidth="1"/>
    <col min="12528" max="12528" width="56.42578125" style="59" customWidth="1"/>
    <col min="12529" max="12553" width="9.140625" style="59" customWidth="1"/>
    <col min="12554" max="12772" width="9.140625" style="59"/>
    <col min="12773" max="12773" width="29.42578125" style="59" customWidth="1"/>
    <col min="12774" max="12774" width="54" style="59" customWidth="1"/>
    <col min="12775" max="12783" width="16.85546875" style="59" customWidth="1"/>
    <col min="12784" max="12784" width="56.42578125" style="59" customWidth="1"/>
    <col min="12785" max="12809" width="9.140625" style="59" customWidth="1"/>
    <col min="12810" max="13028" width="9.140625" style="59"/>
    <col min="13029" max="13029" width="29.42578125" style="59" customWidth="1"/>
    <col min="13030" max="13030" width="54" style="59" customWidth="1"/>
    <col min="13031" max="13039" width="16.85546875" style="59" customWidth="1"/>
    <col min="13040" max="13040" width="56.42578125" style="59" customWidth="1"/>
    <col min="13041" max="13065" width="9.140625" style="59" customWidth="1"/>
    <col min="13066" max="13284" width="9.140625" style="59"/>
    <col min="13285" max="13285" width="29.42578125" style="59" customWidth="1"/>
    <col min="13286" max="13286" width="54" style="59" customWidth="1"/>
    <col min="13287" max="13295" width="16.85546875" style="59" customWidth="1"/>
    <col min="13296" max="13296" width="56.42578125" style="59" customWidth="1"/>
    <col min="13297" max="13321" width="9.140625" style="59" customWidth="1"/>
    <col min="13322" max="13540" width="9.140625" style="59"/>
    <col min="13541" max="13541" width="29.42578125" style="59" customWidth="1"/>
    <col min="13542" max="13542" width="54" style="59" customWidth="1"/>
    <col min="13543" max="13551" width="16.85546875" style="59" customWidth="1"/>
    <col min="13552" max="13552" width="56.42578125" style="59" customWidth="1"/>
    <col min="13553" max="13577" width="9.140625" style="59" customWidth="1"/>
    <col min="13578" max="13796" width="9.140625" style="59"/>
    <col min="13797" max="13797" width="29.42578125" style="59" customWidth="1"/>
    <col min="13798" max="13798" width="54" style="59" customWidth="1"/>
    <col min="13799" max="13807" width="16.85546875" style="59" customWidth="1"/>
    <col min="13808" max="13808" width="56.42578125" style="59" customWidth="1"/>
    <col min="13809" max="13833" width="9.140625" style="59" customWidth="1"/>
    <col min="13834" max="14052" width="9.140625" style="59"/>
    <col min="14053" max="14053" width="29.42578125" style="59" customWidth="1"/>
    <col min="14054" max="14054" width="54" style="59" customWidth="1"/>
    <col min="14055" max="14063" width="16.85546875" style="59" customWidth="1"/>
    <col min="14064" max="14064" width="56.42578125" style="59" customWidth="1"/>
    <col min="14065" max="14089" width="9.140625" style="59" customWidth="1"/>
    <col min="14090" max="14308" width="9.140625" style="59"/>
    <col min="14309" max="14309" width="29.42578125" style="59" customWidth="1"/>
    <col min="14310" max="14310" width="54" style="59" customWidth="1"/>
    <col min="14311" max="14319" width="16.85546875" style="59" customWidth="1"/>
    <col min="14320" max="14320" width="56.42578125" style="59" customWidth="1"/>
    <col min="14321" max="14345" width="9.140625" style="59" customWidth="1"/>
    <col min="14346" max="14564" width="9.140625" style="59"/>
    <col min="14565" max="14565" width="29.42578125" style="59" customWidth="1"/>
    <col min="14566" max="14566" width="54" style="59" customWidth="1"/>
    <col min="14567" max="14575" width="16.85546875" style="59" customWidth="1"/>
    <col min="14576" max="14576" width="56.42578125" style="59" customWidth="1"/>
    <col min="14577" max="14601" width="9.140625" style="59" customWidth="1"/>
    <col min="14602" max="14820" width="9.140625" style="59"/>
    <col min="14821" max="14821" width="29.42578125" style="59" customWidth="1"/>
    <col min="14822" max="14822" width="54" style="59" customWidth="1"/>
    <col min="14823" max="14831" width="16.85546875" style="59" customWidth="1"/>
    <col min="14832" max="14832" width="56.42578125" style="59" customWidth="1"/>
    <col min="14833" max="14857" width="9.140625" style="59" customWidth="1"/>
    <col min="14858" max="15076" width="9.140625" style="59"/>
    <col min="15077" max="15077" width="29.42578125" style="59" customWidth="1"/>
    <col min="15078" max="15078" width="54" style="59" customWidth="1"/>
    <col min="15079" max="15087" width="16.85546875" style="59" customWidth="1"/>
    <col min="15088" max="15088" width="56.42578125" style="59" customWidth="1"/>
    <col min="15089" max="15113" width="9.140625" style="59" customWidth="1"/>
    <col min="15114" max="15332" width="9.140625" style="59"/>
    <col min="15333" max="15333" width="29.42578125" style="59" customWidth="1"/>
    <col min="15334" max="15334" width="54" style="59" customWidth="1"/>
    <col min="15335" max="15343" width="16.85546875" style="59" customWidth="1"/>
    <col min="15344" max="15344" width="56.42578125" style="59" customWidth="1"/>
    <col min="15345" max="15369" width="9.140625" style="59" customWidth="1"/>
    <col min="15370" max="15588" width="9.140625" style="59"/>
    <col min="15589" max="15589" width="29.42578125" style="59" customWidth="1"/>
    <col min="15590" max="15590" width="54" style="59" customWidth="1"/>
    <col min="15591" max="15599" width="16.85546875" style="59" customWidth="1"/>
    <col min="15600" max="15600" width="56.42578125" style="59" customWidth="1"/>
    <col min="15601" max="15625" width="9.140625" style="59" customWidth="1"/>
    <col min="15626" max="15844" width="9.140625" style="59"/>
    <col min="15845" max="15845" width="29.42578125" style="59" customWidth="1"/>
    <col min="15846" max="15846" width="54" style="59" customWidth="1"/>
    <col min="15847" max="15855" width="16.85546875" style="59" customWidth="1"/>
    <col min="15856" max="15856" width="56.42578125" style="59" customWidth="1"/>
    <col min="15857" max="15881" width="9.140625" style="59" customWidth="1"/>
    <col min="15882" max="16100" width="9.140625" style="59"/>
    <col min="16101" max="16101" width="29.42578125" style="59" customWidth="1"/>
    <col min="16102" max="16102" width="54" style="59" customWidth="1"/>
    <col min="16103" max="16111" width="16.85546875" style="59" customWidth="1"/>
    <col min="16112" max="16112" width="56.42578125" style="59" customWidth="1"/>
    <col min="16113" max="16137" width="9.140625" style="59" customWidth="1"/>
    <col min="16138" max="16384" width="9.140625" style="59"/>
  </cols>
  <sheetData>
    <row r="1" spans="1:12" s="1" customFormat="1" x14ac:dyDescent="0.3">
      <c r="B1" s="2"/>
      <c r="C1" s="2"/>
      <c r="F1" s="61"/>
    </row>
    <row r="2" spans="1:12" s="1" customFormat="1" ht="18.95" x14ac:dyDescent="0.3">
      <c r="D2" s="3"/>
      <c r="E2" s="4"/>
      <c r="F2" s="4"/>
      <c r="G2" s="5"/>
      <c r="H2" s="3"/>
      <c r="I2" s="3"/>
      <c r="K2" s="6"/>
    </row>
    <row r="3" spans="1:12" s="1" customFormat="1" ht="39.75" customHeight="1" x14ac:dyDescent="0.3">
      <c r="A3" s="63" t="s">
        <v>200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s="1" customFormat="1" ht="18.95" x14ac:dyDescent="0.3">
      <c r="B4" s="7"/>
      <c r="C4" s="7"/>
      <c r="D4" s="8"/>
      <c r="E4" s="9"/>
      <c r="F4" s="9"/>
      <c r="G4" s="8"/>
      <c r="H4" s="8"/>
      <c r="I4" s="8"/>
      <c r="K4" s="8"/>
    </row>
    <row r="5" spans="1:12" s="1" customFormat="1" ht="19.5" thickBot="1" x14ac:dyDescent="0.35">
      <c r="B5" s="10"/>
      <c r="C5" s="10"/>
      <c r="D5" s="13"/>
      <c r="E5" s="11"/>
      <c r="F5" s="11"/>
      <c r="G5" s="11"/>
      <c r="H5" s="11"/>
      <c r="I5" s="11"/>
      <c r="K5" s="11" t="s">
        <v>179</v>
      </c>
    </row>
    <row r="6" spans="1:12" s="1" customFormat="1" ht="156" customHeight="1" thickBot="1" x14ac:dyDescent="0.35">
      <c r="A6" s="14" t="s">
        <v>0</v>
      </c>
      <c r="B6" s="15" t="s">
        <v>1</v>
      </c>
      <c r="C6" s="16" t="s">
        <v>186</v>
      </c>
      <c r="D6" s="17" t="s">
        <v>187</v>
      </c>
      <c r="E6" s="17" t="s">
        <v>188</v>
      </c>
      <c r="F6" s="18" t="s">
        <v>191</v>
      </c>
      <c r="G6" s="18" t="s">
        <v>192</v>
      </c>
      <c r="H6" s="17" t="s">
        <v>189</v>
      </c>
      <c r="I6" s="18" t="s">
        <v>193</v>
      </c>
      <c r="J6" s="17" t="s">
        <v>190</v>
      </c>
      <c r="K6" s="19" t="s">
        <v>194</v>
      </c>
    </row>
    <row r="7" spans="1:12" s="1" customFormat="1" x14ac:dyDescent="0.3">
      <c r="A7" s="20"/>
      <c r="B7" s="21" t="s">
        <v>2</v>
      </c>
      <c r="C7" s="22">
        <f>C9+C10+C11+C12+C13+C14+C16</f>
        <v>313571477.43000007</v>
      </c>
      <c r="D7" s="22">
        <f t="shared" ref="D7:J7" si="0">D9+D10+D11+D12+D13+D14+D16</f>
        <v>313620501.49000001</v>
      </c>
      <c r="E7" s="22">
        <f t="shared" si="0"/>
        <v>351004540</v>
      </c>
      <c r="F7" s="23">
        <f>E7/C7*100</f>
        <v>111.93764907344172</v>
      </c>
      <c r="G7" s="23">
        <f>E7/D7*100</f>
        <v>111.92015137160669</v>
      </c>
      <c r="H7" s="22">
        <f t="shared" si="0"/>
        <v>367012280</v>
      </c>
      <c r="I7" s="23">
        <f t="shared" ref="I7" si="1">H7/E7*100</f>
        <v>104.56055069829011</v>
      </c>
      <c r="J7" s="22">
        <f t="shared" si="0"/>
        <v>382177910</v>
      </c>
      <c r="K7" s="24">
        <f t="shared" ref="K7" si="2">J7/H7*100</f>
        <v>104.13218598571143</v>
      </c>
    </row>
    <row r="8" spans="1:12" s="1" customFormat="1" x14ac:dyDescent="0.3">
      <c r="A8" s="25"/>
      <c r="B8" s="26" t="s">
        <v>3</v>
      </c>
      <c r="C8" s="27"/>
      <c r="D8" s="28"/>
      <c r="E8" s="28"/>
      <c r="F8" s="23"/>
      <c r="G8" s="23"/>
      <c r="H8" s="28"/>
      <c r="I8" s="23"/>
      <c r="J8" s="28"/>
      <c r="K8" s="24"/>
    </row>
    <row r="9" spans="1:12" s="1" customFormat="1" ht="29.25" customHeight="1" x14ac:dyDescent="0.3">
      <c r="A9" s="29" t="s">
        <v>4</v>
      </c>
      <c r="B9" s="30" t="s">
        <v>5</v>
      </c>
      <c r="C9" s="27">
        <v>196004353.55000001</v>
      </c>
      <c r="D9" s="28">
        <v>192851400</v>
      </c>
      <c r="E9" s="28">
        <v>220170000</v>
      </c>
      <c r="F9" s="23">
        <f>E9/C9*100</f>
        <v>112.32913759940308</v>
      </c>
      <c r="G9" s="23">
        <f>E9/D9*100</f>
        <v>114.16562182073866</v>
      </c>
      <c r="H9" s="28">
        <v>231911000</v>
      </c>
      <c r="I9" s="23">
        <f>H9/E9*100</f>
        <v>105.33269746105283</v>
      </c>
      <c r="J9" s="28">
        <v>242764000</v>
      </c>
      <c r="K9" s="24">
        <f>J9/H9*100</f>
        <v>104.67981251428348</v>
      </c>
    </row>
    <row r="10" spans="1:12" s="1" customFormat="1" x14ac:dyDescent="0.3">
      <c r="A10" s="29" t="s">
        <v>6</v>
      </c>
      <c r="B10" s="30" t="s">
        <v>7</v>
      </c>
      <c r="C10" s="27">
        <v>25716914.059999999</v>
      </c>
      <c r="D10" s="28">
        <v>22969250</v>
      </c>
      <c r="E10" s="28">
        <v>26129540</v>
      </c>
      <c r="F10" s="23">
        <f t="shared" ref="F10:F38" si="3">E10/C10*100</f>
        <v>101.60449243263521</v>
      </c>
      <c r="G10" s="23">
        <f t="shared" ref="G10:G38" si="4">E10/D10*100</f>
        <v>113.75878620329354</v>
      </c>
      <c r="H10" s="28">
        <v>26981280</v>
      </c>
      <c r="I10" s="23">
        <f t="shared" ref="I10:I38" si="5">H10/E10*100</f>
        <v>103.25968233654324</v>
      </c>
      <c r="J10" s="28">
        <v>28211270</v>
      </c>
      <c r="K10" s="24">
        <f t="shared" ref="K10:K35" si="6">J10/H10*100</f>
        <v>104.55867920276576</v>
      </c>
      <c r="L10" s="31" t="s">
        <v>46</v>
      </c>
    </row>
    <row r="11" spans="1:12" s="1" customFormat="1" ht="33.75" customHeight="1" x14ac:dyDescent="0.3">
      <c r="A11" s="29" t="s">
        <v>8</v>
      </c>
      <c r="B11" s="30" t="s">
        <v>9</v>
      </c>
      <c r="C11" s="27">
        <v>26200136.210000001</v>
      </c>
      <c r="D11" s="28">
        <v>30178931.489999998</v>
      </c>
      <c r="E11" s="28">
        <v>37300000</v>
      </c>
      <c r="F11" s="23">
        <f t="shared" si="3"/>
        <v>142.36567207525979</v>
      </c>
      <c r="G11" s="23">
        <f t="shared" si="4"/>
        <v>123.59615850667085</v>
      </c>
      <c r="H11" s="28">
        <v>40144000</v>
      </c>
      <c r="I11" s="23">
        <f t="shared" si="5"/>
        <v>107.62466487935656</v>
      </c>
      <c r="J11" s="28">
        <v>42655640</v>
      </c>
      <c r="K11" s="24">
        <f t="shared" si="6"/>
        <v>106.25657632522918</v>
      </c>
      <c r="L11" s="32" t="s">
        <v>47</v>
      </c>
    </row>
    <row r="12" spans="1:12" s="1" customFormat="1" ht="31.7" customHeight="1" x14ac:dyDescent="0.3">
      <c r="A12" s="29" t="s">
        <v>10</v>
      </c>
      <c r="B12" s="30" t="s">
        <v>11</v>
      </c>
      <c r="C12" s="27">
        <v>14755516.369999999</v>
      </c>
      <c r="D12" s="28">
        <v>14115000</v>
      </c>
      <c r="E12" s="28">
        <v>14938000</v>
      </c>
      <c r="F12" s="23">
        <f t="shared" si="3"/>
        <v>101.23671463216981</v>
      </c>
      <c r="G12" s="23">
        <f t="shared" si="4"/>
        <v>105.83067658519305</v>
      </c>
      <c r="H12" s="28">
        <v>15038000</v>
      </c>
      <c r="I12" s="23">
        <f t="shared" si="5"/>
        <v>100.66943365912438</v>
      </c>
      <c r="J12" s="28">
        <v>15038000</v>
      </c>
      <c r="K12" s="24">
        <f t="shared" si="6"/>
        <v>100</v>
      </c>
      <c r="L12" s="33" t="s">
        <v>48</v>
      </c>
    </row>
    <row r="13" spans="1:12" s="1" customFormat="1" x14ac:dyDescent="0.3">
      <c r="A13" s="29" t="s">
        <v>12</v>
      </c>
      <c r="B13" s="30" t="s">
        <v>13</v>
      </c>
      <c r="C13" s="27">
        <v>46322250.710000001</v>
      </c>
      <c r="D13" s="28">
        <v>49015000</v>
      </c>
      <c r="E13" s="28">
        <v>47940000</v>
      </c>
      <c r="F13" s="23">
        <f t="shared" si="3"/>
        <v>103.49238058428529</v>
      </c>
      <c r="G13" s="23">
        <f t="shared" si="4"/>
        <v>97.806793838620834</v>
      </c>
      <c r="H13" s="28">
        <v>48353000</v>
      </c>
      <c r="I13" s="23">
        <f t="shared" si="5"/>
        <v>100.86149353358364</v>
      </c>
      <c r="J13" s="28">
        <v>48864000</v>
      </c>
      <c r="K13" s="24">
        <f t="shared" si="6"/>
        <v>101.05681136640953</v>
      </c>
      <c r="L13" s="32" t="s">
        <v>49</v>
      </c>
    </row>
    <row r="14" spans="1:12" s="1" customFormat="1" x14ac:dyDescent="0.3">
      <c r="A14" s="29" t="s">
        <v>14</v>
      </c>
      <c r="B14" s="30" t="s">
        <v>15</v>
      </c>
      <c r="C14" s="27">
        <v>4571307.91</v>
      </c>
      <c r="D14" s="28">
        <v>4490920</v>
      </c>
      <c r="E14" s="28">
        <v>4527000</v>
      </c>
      <c r="F14" s="23">
        <f t="shared" si="3"/>
        <v>99.030738885405768</v>
      </c>
      <c r="G14" s="23">
        <f t="shared" si="4"/>
        <v>100.80339885814043</v>
      </c>
      <c r="H14" s="28">
        <v>4585000</v>
      </c>
      <c r="I14" s="23">
        <f t="shared" si="5"/>
        <v>101.281201678816</v>
      </c>
      <c r="J14" s="28">
        <v>4645000</v>
      </c>
      <c r="K14" s="24">
        <f t="shared" si="6"/>
        <v>101.30861504907307</v>
      </c>
      <c r="L14" s="33" t="s">
        <v>50</v>
      </c>
    </row>
    <row r="15" spans="1:12" s="1" customFormat="1" ht="18.95" hidden="1" x14ac:dyDescent="0.3">
      <c r="A15" s="29"/>
      <c r="B15" s="30"/>
      <c r="C15" s="27"/>
      <c r="D15" s="28"/>
      <c r="E15" s="34"/>
      <c r="F15" s="35" t="e">
        <f t="shared" si="3"/>
        <v>#DIV/0!</v>
      </c>
      <c r="G15" s="35" t="e">
        <f t="shared" si="4"/>
        <v>#DIV/0!</v>
      </c>
      <c r="H15" s="34"/>
      <c r="I15" s="35" t="e">
        <f t="shared" si="5"/>
        <v>#DIV/0!</v>
      </c>
      <c r="J15" s="34"/>
      <c r="K15" s="36" t="e">
        <f t="shared" si="6"/>
        <v>#DIV/0!</v>
      </c>
      <c r="L15" s="32"/>
    </row>
    <row r="16" spans="1:12" s="1" customFormat="1" x14ac:dyDescent="0.3">
      <c r="A16" s="29" t="s">
        <v>180</v>
      </c>
      <c r="B16" s="30" t="s">
        <v>181</v>
      </c>
      <c r="C16" s="27">
        <v>998.62</v>
      </c>
      <c r="D16" s="28">
        <v>0</v>
      </c>
      <c r="E16" s="34"/>
      <c r="F16" s="35">
        <f t="shared" si="3"/>
        <v>0</v>
      </c>
      <c r="G16" s="35"/>
      <c r="H16" s="34"/>
      <c r="I16" s="35"/>
      <c r="J16" s="34"/>
      <c r="K16" s="36"/>
      <c r="L16" s="32"/>
    </row>
    <row r="17" spans="1:12" s="1" customFormat="1" x14ac:dyDescent="0.3">
      <c r="A17" s="37"/>
      <c r="B17" s="38" t="s">
        <v>16</v>
      </c>
      <c r="C17" s="39">
        <f>C19+C20+C21+C22+C24+C25+C23</f>
        <v>86134014.680000007</v>
      </c>
      <c r="D17" s="39">
        <f t="shared" ref="D17:E17" si="7">D19+D20+D21+D22+D24+D25+D23</f>
        <v>72691979.539999992</v>
      </c>
      <c r="E17" s="39">
        <f t="shared" si="7"/>
        <v>65544409</v>
      </c>
      <c r="F17" s="23">
        <f t="shared" si="3"/>
        <v>76.095848130969756</v>
      </c>
      <c r="G17" s="23">
        <f t="shared" si="4"/>
        <v>90.167318890983125</v>
      </c>
      <c r="H17" s="39">
        <f>H19+H20+H21+H22+H24+H25+H23</f>
        <v>64362930</v>
      </c>
      <c r="I17" s="23">
        <f t="shared" si="5"/>
        <v>98.197437404615243</v>
      </c>
      <c r="J17" s="39">
        <f>J19+J20+J21+J22+J24+J25+J23</f>
        <v>64365730</v>
      </c>
      <c r="K17" s="24">
        <f t="shared" si="6"/>
        <v>100.0043503302289</v>
      </c>
      <c r="L17" s="33" t="s">
        <v>51</v>
      </c>
    </row>
    <row r="18" spans="1:12" s="1" customFormat="1" ht="19.5" customHeight="1" x14ac:dyDescent="0.3">
      <c r="A18" s="25"/>
      <c r="B18" s="26" t="s">
        <v>17</v>
      </c>
      <c r="C18" s="40"/>
      <c r="D18" s="28"/>
      <c r="E18" s="28"/>
      <c r="F18" s="23"/>
      <c r="G18" s="23"/>
      <c r="H18" s="28"/>
      <c r="I18" s="23"/>
      <c r="J18" s="28"/>
      <c r="K18" s="24"/>
      <c r="L18" s="33" t="s">
        <v>52</v>
      </c>
    </row>
    <row r="19" spans="1:12" s="1" customFormat="1" ht="51" customHeight="1" x14ac:dyDescent="0.3">
      <c r="A19" s="29" t="s">
        <v>18</v>
      </c>
      <c r="B19" s="30" t="s">
        <v>19</v>
      </c>
      <c r="C19" s="27">
        <v>52003683.469999999</v>
      </c>
      <c r="D19" s="28">
        <v>52423670</v>
      </c>
      <c r="E19" s="28">
        <v>54070000</v>
      </c>
      <c r="F19" s="23">
        <f t="shared" si="3"/>
        <v>103.97340417471008</v>
      </c>
      <c r="G19" s="23">
        <f t="shared" si="4"/>
        <v>103.14043255651501</v>
      </c>
      <c r="H19" s="28">
        <v>54073150</v>
      </c>
      <c r="I19" s="23">
        <f t="shared" si="5"/>
        <v>100.00582578139449</v>
      </c>
      <c r="J19" s="28">
        <v>54075950</v>
      </c>
      <c r="K19" s="24">
        <f t="shared" si="6"/>
        <v>100.00517817068175</v>
      </c>
      <c r="L19" s="33" t="s">
        <v>53</v>
      </c>
    </row>
    <row r="20" spans="1:12" s="1" customFormat="1" ht="36.950000000000003" customHeight="1" x14ac:dyDescent="0.3">
      <c r="A20" s="29" t="s">
        <v>20</v>
      </c>
      <c r="B20" s="30" t="s">
        <v>21</v>
      </c>
      <c r="C20" s="27">
        <v>26739.34</v>
      </c>
      <c r="D20" s="28">
        <v>40800</v>
      </c>
      <c r="E20" s="28">
        <v>27000</v>
      </c>
      <c r="F20" s="23">
        <f t="shared" si="3"/>
        <v>100.9748183762202</v>
      </c>
      <c r="G20" s="23">
        <f t="shared" si="4"/>
        <v>66.17647058823529</v>
      </c>
      <c r="H20" s="28">
        <v>27000</v>
      </c>
      <c r="I20" s="23">
        <f t="shared" si="5"/>
        <v>100</v>
      </c>
      <c r="J20" s="28">
        <v>27000</v>
      </c>
      <c r="K20" s="24">
        <f t="shared" si="6"/>
        <v>100</v>
      </c>
      <c r="L20" s="33" t="s">
        <v>54</v>
      </c>
    </row>
    <row r="21" spans="1:12" s="1" customFormat="1" ht="48.4" customHeight="1" x14ac:dyDescent="0.3">
      <c r="A21" s="29" t="s">
        <v>22</v>
      </c>
      <c r="B21" s="30" t="s">
        <v>23</v>
      </c>
      <c r="C21" s="27">
        <v>12164754.84</v>
      </c>
      <c r="D21" s="28">
        <v>13206102.859999999</v>
      </c>
      <c r="E21" s="28">
        <v>9435440</v>
      </c>
      <c r="F21" s="23">
        <f t="shared" si="3"/>
        <v>77.563749735214557</v>
      </c>
      <c r="G21" s="23">
        <f t="shared" si="4"/>
        <v>71.44757314119542</v>
      </c>
      <c r="H21" s="28">
        <v>9435440</v>
      </c>
      <c r="I21" s="23">
        <f t="shared" si="5"/>
        <v>100</v>
      </c>
      <c r="J21" s="28">
        <v>9435440</v>
      </c>
      <c r="K21" s="24">
        <f t="shared" si="6"/>
        <v>100</v>
      </c>
      <c r="L21" s="32" t="s">
        <v>55</v>
      </c>
    </row>
    <row r="22" spans="1:12" s="1" customFormat="1" ht="51" customHeight="1" x14ac:dyDescent="0.3">
      <c r="A22" s="29" t="s">
        <v>24</v>
      </c>
      <c r="B22" s="41" t="s">
        <v>25</v>
      </c>
      <c r="C22" s="27">
        <v>1243771.29</v>
      </c>
      <c r="D22" s="28">
        <v>2196492.5699999998</v>
      </c>
      <c r="E22" s="28">
        <v>0</v>
      </c>
      <c r="F22" s="23">
        <f t="shared" si="3"/>
        <v>0</v>
      </c>
      <c r="G22" s="23">
        <f t="shared" si="4"/>
        <v>0</v>
      </c>
      <c r="H22" s="28">
        <v>0</v>
      </c>
      <c r="I22" s="23"/>
      <c r="J22" s="28">
        <v>0</v>
      </c>
      <c r="K22" s="24"/>
      <c r="L22" s="33" t="s">
        <v>56</v>
      </c>
    </row>
    <row r="23" spans="1:12" s="1" customFormat="1" ht="30" customHeight="1" x14ac:dyDescent="0.3">
      <c r="A23" s="29" t="s">
        <v>195</v>
      </c>
      <c r="B23" s="41" t="s">
        <v>196</v>
      </c>
      <c r="C23" s="27">
        <v>408484.36</v>
      </c>
      <c r="D23" s="28">
        <v>300000</v>
      </c>
      <c r="E23" s="28">
        <v>0</v>
      </c>
      <c r="F23" s="23">
        <f t="shared" si="3"/>
        <v>0</v>
      </c>
      <c r="G23" s="23">
        <f t="shared" si="4"/>
        <v>0</v>
      </c>
      <c r="H23" s="28">
        <v>0</v>
      </c>
      <c r="I23" s="23"/>
      <c r="J23" s="28">
        <v>0</v>
      </c>
      <c r="K23" s="24"/>
      <c r="L23" s="33"/>
    </row>
    <row r="24" spans="1:12" s="1" customFormat="1" x14ac:dyDescent="0.3">
      <c r="A24" s="29" t="s">
        <v>26</v>
      </c>
      <c r="B24" s="26" t="s">
        <v>27</v>
      </c>
      <c r="C24" s="27">
        <v>16724263.619999999</v>
      </c>
      <c r="D24" s="28">
        <v>941204.11</v>
      </c>
      <c r="E24" s="28">
        <v>827340</v>
      </c>
      <c r="F24" s="23">
        <f t="shared" si="3"/>
        <v>4.946944264921842</v>
      </c>
      <c r="G24" s="23">
        <f t="shared" si="4"/>
        <v>87.902293584332085</v>
      </c>
      <c r="H24" s="28">
        <v>827340</v>
      </c>
      <c r="I24" s="23">
        <f t="shared" si="5"/>
        <v>100</v>
      </c>
      <c r="J24" s="28">
        <v>827340</v>
      </c>
      <c r="K24" s="24">
        <f t="shared" si="6"/>
        <v>100</v>
      </c>
      <c r="L24" s="33" t="s">
        <v>57</v>
      </c>
    </row>
    <row r="25" spans="1:12" s="1" customFormat="1" x14ac:dyDescent="0.3">
      <c r="A25" s="29" t="s">
        <v>182</v>
      </c>
      <c r="B25" s="26" t="s">
        <v>28</v>
      </c>
      <c r="C25" s="27">
        <v>3562317.76</v>
      </c>
      <c r="D25" s="28">
        <v>3583710</v>
      </c>
      <c r="E25" s="28">
        <v>1184629</v>
      </c>
      <c r="F25" s="23">
        <f t="shared" si="3"/>
        <v>33.254444993699835</v>
      </c>
      <c r="G25" s="23">
        <f t="shared" si="4"/>
        <v>33.055939236154714</v>
      </c>
      <c r="H25" s="28">
        <v>0</v>
      </c>
      <c r="I25" s="23">
        <f t="shared" si="5"/>
        <v>0</v>
      </c>
      <c r="J25" s="28">
        <v>0</v>
      </c>
      <c r="K25" s="24"/>
      <c r="L25" s="32" t="s">
        <v>58</v>
      </c>
    </row>
    <row r="26" spans="1:12" s="1" customFormat="1" ht="51" customHeight="1" x14ac:dyDescent="0.3">
      <c r="A26" s="37"/>
      <c r="B26" s="42" t="s">
        <v>29</v>
      </c>
      <c r="C26" s="39">
        <f>C17+C7</f>
        <v>399705492.11000007</v>
      </c>
      <c r="D26" s="43">
        <f>D17+D7</f>
        <v>386312481.02999997</v>
      </c>
      <c r="E26" s="43">
        <f>E17+E7</f>
        <v>416548949</v>
      </c>
      <c r="F26" s="23">
        <f t="shared" si="3"/>
        <v>104.21396683870547</v>
      </c>
      <c r="G26" s="23">
        <f t="shared" si="4"/>
        <v>107.8269456605136</v>
      </c>
      <c r="H26" s="43">
        <f>H7+H17</f>
        <v>431375210</v>
      </c>
      <c r="I26" s="23">
        <f t="shared" si="5"/>
        <v>103.55930822430186</v>
      </c>
      <c r="J26" s="43">
        <f>J7+J17</f>
        <v>446543640</v>
      </c>
      <c r="K26" s="24">
        <f t="shared" si="6"/>
        <v>103.51629617288394</v>
      </c>
      <c r="L26" s="33" t="s">
        <v>59</v>
      </c>
    </row>
    <row r="27" spans="1:12" s="12" customFormat="1" x14ac:dyDescent="0.3">
      <c r="A27" s="29" t="s">
        <v>183</v>
      </c>
      <c r="B27" s="38" t="s">
        <v>30</v>
      </c>
      <c r="C27" s="39">
        <f>C29+C34+C36+C37+C35</f>
        <v>1350328973.1900001</v>
      </c>
      <c r="D27" s="39">
        <f t="shared" ref="D27:E27" si="8">D29+D34+D36+D37+D35</f>
        <v>1499292025.7</v>
      </c>
      <c r="E27" s="39">
        <f t="shared" si="8"/>
        <v>1239039526.49</v>
      </c>
      <c r="F27" s="23">
        <f t="shared" si="3"/>
        <v>91.758345639500632</v>
      </c>
      <c r="G27" s="23">
        <f t="shared" si="4"/>
        <v>82.641640537740372</v>
      </c>
      <c r="H27" s="43">
        <f>H29+H35</f>
        <v>1110391078.0400002</v>
      </c>
      <c r="I27" s="23">
        <f t="shared" si="5"/>
        <v>89.617082772618218</v>
      </c>
      <c r="J27" s="43">
        <f>J29+J35</f>
        <v>970592814.30000007</v>
      </c>
      <c r="K27" s="24">
        <f t="shared" si="6"/>
        <v>87.409997567094635</v>
      </c>
      <c r="L27" s="32" t="s">
        <v>60</v>
      </c>
    </row>
    <row r="28" spans="1:12" s="1" customFormat="1" ht="2.25" customHeight="1" x14ac:dyDescent="0.3">
      <c r="A28" s="29" t="s">
        <v>98</v>
      </c>
      <c r="B28" s="44" t="s">
        <v>31</v>
      </c>
      <c r="C28" s="27"/>
      <c r="D28" s="28"/>
      <c r="E28" s="34"/>
      <c r="F28" s="23" t="e">
        <f t="shared" si="3"/>
        <v>#DIV/0!</v>
      </c>
      <c r="G28" s="23" t="e">
        <f t="shared" si="4"/>
        <v>#DIV/0!</v>
      </c>
      <c r="H28" s="28"/>
      <c r="I28" s="23" t="e">
        <f t="shared" si="5"/>
        <v>#DIV/0!</v>
      </c>
      <c r="J28" s="34"/>
      <c r="K28" s="24" t="e">
        <f t="shared" si="6"/>
        <v>#DIV/0!</v>
      </c>
      <c r="L28" s="33" t="s">
        <v>61</v>
      </c>
    </row>
    <row r="29" spans="1:12" s="12" customFormat="1" ht="36" customHeight="1" x14ac:dyDescent="0.3">
      <c r="A29" s="29" t="s">
        <v>184</v>
      </c>
      <c r="B29" s="42" t="s">
        <v>32</v>
      </c>
      <c r="C29" s="39">
        <f>C30+C31+C32+C33</f>
        <v>1348964196.29</v>
      </c>
      <c r="D29" s="39">
        <f>D30+D31+D32+D33</f>
        <v>1497816809.3900001</v>
      </c>
      <c r="E29" s="43">
        <f>E30+E31+E32+E33</f>
        <v>1236378526.49</v>
      </c>
      <c r="F29" s="23">
        <f t="shared" si="3"/>
        <v>91.653917123253564</v>
      </c>
      <c r="G29" s="23">
        <f t="shared" si="4"/>
        <v>82.545376626766981</v>
      </c>
      <c r="H29" s="43">
        <f>H30+H31+H32+H33</f>
        <v>1107730078.0400002</v>
      </c>
      <c r="I29" s="23">
        <f t="shared" si="5"/>
        <v>89.594736102767442</v>
      </c>
      <c r="J29" s="43">
        <f>J30+J31+J32+J33</f>
        <v>967931814.30000007</v>
      </c>
      <c r="K29" s="24">
        <f t="shared" si="6"/>
        <v>87.379753740427731</v>
      </c>
      <c r="L29" s="32" t="s">
        <v>62</v>
      </c>
    </row>
    <row r="30" spans="1:12" s="1" customFormat="1" x14ac:dyDescent="0.3">
      <c r="A30" s="29" t="s">
        <v>33</v>
      </c>
      <c r="B30" s="44" t="s">
        <v>34</v>
      </c>
      <c r="C30" s="27">
        <v>307475560</v>
      </c>
      <c r="D30" s="28">
        <v>403011000</v>
      </c>
      <c r="E30" s="28">
        <v>456288000</v>
      </c>
      <c r="F30" s="23">
        <f t="shared" si="3"/>
        <v>148.39813609901222</v>
      </c>
      <c r="G30" s="23">
        <f t="shared" si="4"/>
        <v>113.2197384190506</v>
      </c>
      <c r="H30" s="28">
        <v>369447000</v>
      </c>
      <c r="I30" s="23">
        <f t="shared" si="5"/>
        <v>80.967941300231431</v>
      </c>
      <c r="J30" s="28">
        <v>354889000</v>
      </c>
      <c r="K30" s="24">
        <f t="shared" si="6"/>
        <v>96.059515979287966</v>
      </c>
      <c r="L30" s="33" t="s">
        <v>63</v>
      </c>
    </row>
    <row r="31" spans="1:12" s="1" customFormat="1" x14ac:dyDescent="0.3">
      <c r="A31" s="29" t="s">
        <v>35</v>
      </c>
      <c r="B31" s="44" t="s">
        <v>36</v>
      </c>
      <c r="C31" s="27">
        <v>301825264.32999998</v>
      </c>
      <c r="D31" s="28">
        <v>429242394.94999999</v>
      </c>
      <c r="E31" s="28">
        <v>168505048.38999999</v>
      </c>
      <c r="F31" s="23">
        <f t="shared" si="3"/>
        <v>55.828675828066324</v>
      </c>
      <c r="G31" s="23">
        <f t="shared" si="4"/>
        <v>39.256385290094229</v>
      </c>
      <c r="H31" s="28">
        <v>111910247.59999999</v>
      </c>
      <c r="I31" s="23">
        <f t="shared" si="5"/>
        <v>66.413587408364776</v>
      </c>
      <c r="J31" s="28">
        <v>5491810.5300000003</v>
      </c>
      <c r="K31" s="24">
        <f t="shared" si="6"/>
        <v>4.9073348042525469</v>
      </c>
      <c r="L31" s="32" t="s">
        <v>64</v>
      </c>
    </row>
    <row r="32" spans="1:12" s="1" customFormat="1" x14ac:dyDescent="0.3">
      <c r="A32" s="29" t="s">
        <v>37</v>
      </c>
      <c r="B32" s="44" t="s">
        <v>38</v>
      </c>
      <c r="C32" s="27">
        <v>730334038.80999994</v>
      </c>
      <c r="D32" s="28">
        <f>637752177.5+5853363.04</f>
        <v>643605540.53999996</v>
      </c>
      <c r="E32" s="28">
        <v>610380193.89999998</v>
      </c>
      <c r="F32" s="23">
        <f t="shared" si="3"/>
        <v>83.575482103305532</v>
      </c>
      <c r="G32" s="23">
        <f t="shared" si="4"/>
        <v>94.837622651271275</v>
      </c>
      <c r="H32" s="28">
        <v>625167546.24000001</v>
      </c>
      <c r="I32" s="23">
        <f t="shared" si="5"/>
        <v>102.42264616181545</v>
      </c>
      <c r="J32" s="28">
        <v>606345719.57000005</v>
      </c>
      <c r="K32" s="24">
        <f t="shared" si="6"/>
        <v>96.989314819171</v>
      </c>
      <c r="L32" s="33" t="s">
        <v>65</v>
      </c>
    </row>
    <row r="33" spans="1:12" s="1" customFormat="1" ht="22.7" customHeight="1" x14ac:dyDescent="0.3">
      <c r="A33" s="29" t="s">
        <v>39</v>
      </c>
      <c r="B33" s="44" t="s">
        <v>40</v>
      </c>
      <c r="C33" s="27">
        <v>9329333.1500000004</v>
      </c>
      <c r="D33" s="28">
        <v>21957873.899999999</v>
      </c>
      <c r="E33" s="28">
        <v>1205284.2</v>
      </c>
      <c r="F33" s="23">
        <f t="shared" si="3"/>
        <v>12.919296380792231</v>
      </c>
      <c r="G33" s="23">
        <f t="shared" si="4"/>
        <v>5.4890751513059746</v>
      </c>
      <c r="H33" s="28">
        <v>1205284.2</v>
      </c>
      <c r="I33" s="23">
        <f t="shared" si="5"/>
        <v>100</v>
      </c>
      <c r="J33" s="28">
        <v>1205284.2</v>
      </c>
      <c r="K33" s="24">
        <f t="shared" si="6"/>
        <v>100</v>
      </c>
      <c r="L33" s="33" t="s">
        <v>66</v>
      </c>
    </row>
    <row r="34" spans="1:12" s="1" customFormat="1" ht="18.95" hidden="1" x14ac:dyDescent="0.3">
      <c r="A34" s="29" t="s">
        <v>197</v>
      </c>
      <c r="B34" s="44" t="s">
        <v>41</v>
      </c>
      <c r="C34" s="27"/>
      <c r="D34" s="28"/>
      <c r="E34" s="28"/>
      <c r="F34" s="23" t="e">
        <f t="shared" ref="F34:F35" si="9">E34/C34*100</f>
        <v>#DIV/0!</v>
      </c>
      <c r="G34" s="23" t="e">
        <f t="shared" ref="G34:G35" si="10">E34/D34*100</f>
        <v>#DIV/0!</v>
      </c>
      <c r="H34" s="28"/>
      <c r="I34" s="23" t="e">
        <f t="shared" si="5"/>
        <v>#DIV/0!</v>
      </c>
      <c r="J34" s="28"/>
      <c r="K34" s="36" t="e">
        <f t="shared" si="6"/>
        <v>#DIV/0!</v>
      </c>
      <c r="L34" s="32" t="s">
        <v>67</v>
      </c>
    </row>
    <row r="35" spans="1:12" s="1" customFormat="1" x14ac:dyDescent="0.3">
      <c r="A35" s="29" t="s">
        <v>198</v>
      </c>
      <c r="B35" s="44" t="s">
        <v>199</v>
      </c>
      <c r="C35" s="27">
        <v>3237450.82</v>
      </c>
      <c r="D35" s="28">
        <f>2992600+500000</f>
        <v>3492600</v>
      </c>
      <c r="E35" s="28">
        <v>2661000</v>
      </c>
      <c r="F35" s="23">
        <f t="shared" si="9"/>
        <v>82.194298784745712</v>
      </c>
      <c r="G35" s="23">
        <f t="shared" si="10"/>
        <v>76.189658134341173</v>
      </c>
      <c r="H35" s="28">
        <v>2661000</v>
      </c>
      <c r="I35" s="23">
        <f t="shared" si="5"/>
        <v>100</v>
      </c>
      <c r="J35" s="28">
        <v>2661000</v>
      </c>
      <c r="K35" s="24">
        <f t="shared" si="6"/>
        <v>100</v>
      </c>
      <c r="L35" s="32"/>
    </row>
    <row r="36" spans="1:12" s="1" customFormat="1" ht="45.95" customHeight="1" x14ac:dyDescent="0.3">
      <c r="A36" s="29" t="s">
        <v>185</v>
      </c>
      <c r="B36" s="45" t="s">
        <v>42</v>
      </c>
      <c r="C36" s="27">
        <v>25364.41</v>
      </c>
      <c r="D36" s="28">
        <v>0</v>
      </c>
      <c r="E36" s="34"/>
      <c r="F36" s="35">
        <f t="shared" si="3"/>
        <v>0</v>
      </c>
      <c r="G36" s="35"/>
      <c r="H36" s="34"/>
      <c r="I36" s="35"/>
      <c r="J36" s="34"/>
      <c r="K36" s="36"/>
      <c r="L36" s="33" t="s">
        <v>68</v>
      </c>
    </row>
    <row r="37" spans="1:12" s="1" customFormat="1" ht="72" customHeight="1" thickBot="1" x14ac:dyDescent="0.35">
      <c r="A37" s="46" t="s">
        <v>43</v>
      </c>
      <c r="B37" s="47" t="s">
        <v>44</v>
      </c>
      <c r="C37" s="48">
        <v>-1898038.33</v>
      </c>
      <c r="D37" s="49">
        <v>-2017383.69</v>
      </c>
      <c r="E37" s="50"/>
      <c r="F37" s="51">
        <f t="shared" si="3"/>
        <v>0</v>
      </c>
      <c r="G37" s="51">
        <f t="shared" si="4"/>
        <v>0</v>
      </c>
      <c r="H37" s="50"/>
      <c r="I37" s="51"/>
      <c r="J37" s="50"/>
      <c r="K37" s="52"/>
      <c r="L37" s="33" t="s">
        <v>69</v>
      </c>
    </row>
    <row r="38" spans="1:12" s="1" customFormat="1" ht="33.75" customHeight="1" thickBot="1" x14ac:dyDescent="0.35">
      <c r="A38" s="53"/>
      <c r="B38" s="54" t="s">
        <v>45</v>
      </c>
      <c r="C38" s="55">
        <f>C27+C26</f>
        <v>1750034465.3000002</v>
      </c>
      <c r="D38" s="56">
        <f>D27+D26</f>
        <v>1885604506.73</v>
      </c>
      <c r="E38" s="56">
        <f t="shared" ref="E38" si="11">E27+E26</f>
        <v>1655588475.49</v>
      </c>
      <c r="F38" s="57">
        <f t="shared" si="3"/>
        <v>94.603192583763786</v>
      </c>
      <c r="G38" s="57">
        <f t="shared" si="4"/>
        <v>87.801470010331499</v>
      </c>
      <c r="H38" s="56">
        <f>H26+H27</f>
        <v>1541766288.0400002</v>
      </c>
      <c r="I38" s="57">
        <f t="shared" si="5"/>
        <v>93.12497102178051</v>
      </c>
      <c r="J38" s="56">
        <f>J26+J27</f>
        <v>1417136454.3000002</v>
      </c>
      <c r="K38" s="58">
        <f>J38/H38*100</f>
        <v>91.916425031031253</v>
      </c>
      <c r="L38" s="32" t="s">
        <v>70</v>
      </c>
    </row>
    <row r="39" spans="1:12" s="61" customFormat="1" x14ac:dyDescent="0.3">
      <c r="L39" s="62" t="s">
        <v>71</v>
      </c>
    </row>
    <row r="40" spans="1:12" x14ac:dyDescent="0.3">
      <c r="L40" s="33" t="s">
        <v>72</v>
      </c>
    </row>
    <row r="41" spans="1:12" x14ac:dyDescent="0.3">
      <c r="L41" s="33" t="s">
        <v>73</v>
      </c>
    </row>
    <row r="42" spans="1:12" x14ac:dyDescent="0.3">
      <c r="L42" s="33" t="s">
        <v>74</v>
      </c>
    </row>
    <row r="43" spans="1:12" x14ac:dyDescent="0.3">
      <c r="L43" s="33" t="s">
        <v>75</v>
      </c>
    </row>
    <row r="44" spans="1:12" x14ac:dyDescent="0.3">
      <c r="L44" s="33" t="s">
        <v>76</v>
      </c>
    </row>
    <row r="45" spans="1:12" x14ac:dyDescent="0.3">
      <c r="L45" s="33" t="s">
        <v>77</v>
      </c>
    </row>
    <row r="46" spans="1:12" x14ac:dyDescent="0.3">
      <c r="L46" s="33" t="s">
        <v>78</v>
      </c>
    </row>
    <row r="47" spans="1:12" x14ac:dyDescent="0.3">
      <c r="L47" s="33" t="s">
        <v>79</v>
      </c>
    </row>
    <row r="48" spans="1:12" x14ac:dyDescent="0.3">
      <c r="L48" s="33" t="s">
        <v>80</v>
      </c>
    </row>
    <row r="49" spans="12:12" x14ac:dyDescent="0.3">
      <c r="L49" s="33" t="s">
        <v>81</v>
      </c>
    </row>
    <row r="50" spans="12:12" x14ac:dyDescent="0.3">
      <c r="L50" s="33" t="s">
        <v>82</v>
      </c>
    </row>
    <row r="51" spans="12:12" x14ac:dyDescent="0.3">
      <c r="L51" s="33" t="s">
        <v>83</v>
      </c>
    </row>
    <row r="52" spans="12:12" x14ac:dyDescent="0.3">
      <c r="L52" s="33" t="s">
        <v>84</v>
      </c>
    </row>
    <row r="53" spans="12:12" x14ac:dyDescent="0.3">
      <c r="L53" s="33" t="s">
        <v>85</v>
      </c>
    </row>
    <row r="54" spans="12:12" x14ac:dyDescent="0.3">
      <c r="L54" s="33" t="s">
        <v>86</v>
      </c>
    </row>
    <row r="55" spans="12:12" x14ac:dyDescent="0.3">
      <c r="L55" s="33" t="s">
        <v>87</v>
      </c>
    </row>
    <row r="56" spans="12:12" x14ac:dyDescent="0.3">
      <c r="L56" s="33" t="s">
        <v>88</v>
      </c>
    </row>
    <row r="57" spans="12:12" x14ac:dyDescent="0.3">
      <c r="L57" s="33" t="s">
        <v>89</v>
      </c>
    </row>
    <row r="58" spans="12:12" x14ac:dyDescent="0.3">
      <c r="L58" s="33" t="s">
        <v>90</v>
      </c>
    </row>
    <row r="59" spans="12:12" x14ac:dyDescent="0.3">
      <c r="L59" s="33" t="s">
        <v>91</v>
      </c>
    </row>
    <row r="60" spans="12:12" x14ac:dyDescent="0.3">
      <c r="L60" s="33" t="s">
        <v>92</v>
      </c>
    </row>
    <row r="61" spans="12:12" x14ac:dyDescent="0.3">
      <c r="L61" s="33" t="s">
        <v>93</v>
      </c>
    </row>
    <row r="62" spans="12:12" x14ac:dyDescent="0.3">
      <c r="L62" s="33" t="s">
        <v>94</v>
      </c>
    </row>
    <row r="63" spans="12:12" x14ac:dyDescent="0.3">
      <c r="L63" s="33" t="s">
        <v>95</v>
      </c>
    </row>
    <row r="64" spans="12:12" x14ac:dyDescent="0.3">
      <c r="L64" s="33" t="s">
        <v>96</v>
      </c>
    </row>
    <row r="65" spans="12:12" x14ac:dyDescent="0.3">
      <c r="L65" s="32" t="s">
        <v>97</v>
      </c>
    </row>
    <row r="66" spans="12:12" x14ac:dyDescent="0.3">
      <c r="L66" s="32" t="s">
        <v>98</v>
      </c>
    </row>
    <row r="67" spans="12:12" x14ac:dyDescent="0.3">
      <c r="L67" s="33" t="s">
        <v>99</v>
      </c>
    </row>
    <row r="68" spans="12:12" x14ac:dyDescent="0.3">
      <c r="L68" s="33" t="s">
        <v>100</v>
      </c>
    </row>
    <row r="69" spans="12:12" x14ac:dyDescent="0.3">
      <c r="L69" s="33" t="s">
        <v>101</v>
      </c>
    </row>
    <row r="70" spans="12:12" x14ac:dyDescent="0.3">
      <c r="L70" s="33" t="s">
        <v>102</v>
      </c>
    </row>
    <row r="71" spans="12:12" x14ac:dyDescent="0.3">
      <c r="L71" s="33" t="s">
        <v>103</v>
      </c>
    </row>
    <row r="72" spans="12:12" x14ac:dyDescent="0.3">
      <c r="L72" s="33" t="s">
        <v>104</v>
      </c>
    </row>
    <row r="73" spans="12:12" x14ac:dyDescent="0.3">
      <c r="L73" s="33" t="s">
        <v>105</v>
      </c>
    </row>
    <row r="74" spans="12:12" x14ac:dyDescent="0.3">
      <c r="L74" s="33" t="s">
        <v>106</v>
      </c>
    </row>
    <row r="75" spans="12:12" x14ac:dyDescent="0.3">
      <c r="L75" s="33" t="s">
        <v>107</v>
      </c>
    </row>
    <row r="76" spans="12:12" x14ac:dyDescent="0.3">
      <c r="L76" s="33" t="s">
        <v>108</v>
      </c>
    </row>
    <row r="77" spans="12:12" x14ac:dyDescent="0.3">
      <c r="L77" s="33" t="s">
        <v>109</v>
      </c>
    </row>
    <row r="78" spans="12:12" x14ac:dyDescent="0.3">
      <c r="L78" s="33" t="s">
        <v>110</v>
      </c>
    </row>
    <row r="79" spans="12:12" x14ac:dyDescent="0.3">
      <c r="L79" s="33" t="s">
        <v>111</v>
      </c>
    </row>
    <row r="80" spans="12:12" x14ac:dyDescent="0.3">
      <c r="L80" s="33" t="s">
        <v>112</v>
      </c>
    </row>
    <row r="81" spans="12:12" x14ac:dyDescent="0.3">
      <c r="L81" s="33" t="s">
        <v>113</v>
      </c>
    </row>
    <row r="82" spans="12:12" x14ac:dyDescent="0.3">
      <c r="L82" s="33" t="s">
        <v>114</v>
      </c>
    </row>
    <row r="83" spans="12:12" x14ac:dyDescent="0.3">
      <c r="L83" s="33" t="s">
        <v>115</v>
      </c>
    </row>
    <row r="84" spans="12:12" x14ac:dyDescent="0.3">
      <c r="L84" s="33" t="s">
        <v>116</v>
      </c>
    </row>
    <row r="85" spans="12:12" x14ac:dyDescent="0.3">
      <c r="L85" s="33" t="s">
        <v>117</v>
      </c>
    </row>
    <row r="86" spans="12:12" x14ac:dyDescent="0.3">
      <c r="L86" s="33" t="s">
        <v>118</v>
      </c>
    </row>
    <row r="87" spans="12:12" x14ac:dyDescent="0.3">
      <c r="L87" s="33" t="s">
        <v>119</v>
      </c>
    </row>
    <row r="88" spans="12:12" x14ac:dyDescent="0.3">
      <c r="L88" s="33" t="s">
        <v>120</v>
      </c>
    </row>
    <row r="89" spans="12:12" x14ac:dyDescent="0.3">
      <c r="L89" s="33" t="s">
        <v>121</v>
      </c>
    </row>
    <row r="90" spans="12:12" x14ac:dyDescent="0.3">
      <c r="L90" s="33" t="s">
        <v>122</v>
      </c>
    </row>
    <row r="91" spans="12:12" x14ac:dyDescent="0.3">
      <c r="L91" s="33" t="s">
        <v>123</v>
      </c>
    </row>
    <row r="92" spans="12:12" x14ac:dyDescent="0.3">
      <c r="L92" s="33" t="s">
        <v>124</v>
      </c>
    </row>
    <row r="93" spans="12:12" x14ac:dyDescent="0.3">
      <c r="L93" s="33" t="s">
        <v>125</v>
      </c>
    </row>
    <row r="94" spans="12:12" x14ac:dyDescent="0.3">
      <c r="L94" s="33" t="s">
        <v>126</v>
      </c>
    </row>
    <row r="95" spans="12:12" x14ac:dyDescent="0.3">
      <c r="L95" s="33" t="s">
        <v>127</v>
      </c>
    </row>
    <row r="96" spans="12:12" x14ac:dyDescent="0.3">
      <c r="L96" s="33" t="s">
        <v>128</v>
      </c>
    </row>
    <row r="97" spans="12:12" x14ac:dyDescent="0.3">
      <c r="L97" s="33" t="s">
        <v>129</v>
      </c>
    </row>
    <row r="98" spans="12:12" x14ac:dyDescent="0.3">
      <c r="L98" s="33" t="s">
        <v>130</v>
      </c>
    </row>
    <row r="99" spans="12:12" x14ac:dyDescent="0.3">
      <c r="L99" s="33" t="s">
        <v>131</v>
      </c>
    </row>
    <row r="100" spans="12:12" x14ac:dyDescent="0.3">
      <c r="L100" s="33" t="s">
        <v>132</v>
      </c>
    </row>
    <row r="101" spans="12:12" x14ac:dyDescent="0.3">
      <c r="L101" s="33" t="s">
        <v>133</v>
      </c>
    </row>
    <row r="102" spans="12:12" x14ac:dyDescent="0.3">
      <c r="L102" s="33" t="s">
        <v>134</v>
      </c>
    </row>
    <row r="103" spans="12:12" x14ac:dyDescent="0.3">
      <c r="L103" s="33" t="s">
        <v>135</v>
      </c>
    </row>
    <row r="104" spans="12:12" x14ac:dyDescent="0.3">
      <c r="L104" s="33" t="s">
        <v>136</v>
      </c>
    </row>
    <row r="105" spans="12:12" x14ac:dyDescent="0.3">
      <c r="L105" s="33" t="s">
        <v>137</v>
      </c>
    </row>
    <row r="106" spans="12:12" x14ac:dyDescent="0.3">
      <c r="L106" s="33" t="s">
        <v>138</v>
      </c>
    </row>
    <row r="107" spans="12:12" x14ac:dyDescent="0.3">
      <c r="L107" s="33" t="s">
        <v>139</v>
      </c>
    </row>
    <row r="108" spans="12:12" x14ac:dyDescent="0.3">
      <c r="L108" s="33" t="s">
        <v>140</v>
      </c>
    </row>
    <row r="109" spans="12:12" x14ac:dyDescent="0.3">
      <c r="L109" s="33" t="s">
        <v>141</v>
      </c>
    </row>
    <row r="110" spans="12:12" x14ac:dyDescent="0.3">
      <c r="L110" s="33" t="s">
        <v>142</v>
      </c>
    </row>
    <row r="111" spans="12:12" x14ac:dyDescent="0.3">
      <c r="L111" s="33" t="s">
        <v>143</v>
      </c>
    </row>
    <row r="112" spans="12:12" x14ac:dyDescent="0.3">
      <c r="L112" s="33" t="s">
        <v>144</v>
      </c>
    </row>
    <row r="113" spans="12:12" x14ac:dyDescent="0.3">
      <c r="L113" s="33" t="s">
        <v>145</v>
      </c>
    </row>
    <row r="114" spans="12:12" x14ac:dyDescent="0.3">
      <c r="L114" s="33" t="s">
        <v>146</v>
      </c>
    </row>
    <row r="115" spans="12:12" x14ac:dyDescent="0.3">
      <c r="L115" s="33" t="s">
        <v>147</v>
      </c>
    </row>
    <row r="116" spans="12:12" x14ac:dyDescent="0.3">
      <c r="L116" s="33" t="s">
        <v>148</v>
      </c>
    </row>
    <row r="117" spans="12:12" x14ac:dyDescent="0.3">
      <c r="L117" s="33" t="s">
        <v>149</v>
      </c>
    </row>
    <row r="118" spans="12:12" x14ac:dyDescent="0.3">
      <c r="L118" s="33" t="s">
        <v>150</v>
      </c>
    </row>
    <row r="119" spans="12:12" x14ac:dyDescent="0.3">
      <c r="L119" s="33" t="s">
        <v>151</v>
      </c>
    </row>
    <row r="120" spans="12:12" x14ac:dyDescent="0.3">
      <c r="L120" s="33" t="s">
        <v>152</v>
      </c>
    </row>
    <row r="121" spans="12:12" x14ac:dyDescent="0.3">
      <c r="L121" s="33" t="s">
        <v>153</v>
      </c>
    </row>
    <row r="122" spans="12:12" x14ac:dyDescent="0.3">
      <c r="L122" s="33" t="s">
        <v>154</v>
      </c>
    </row>
    <row r="123" spans="12:12" x14ac:dyDescent="0.3">
      <c r="L123" s="33" t="s">
        <v>155</v>
      </c>
    </row>
    <row r="124" spans="12:12" x14ac:dyDescent="0.3">
      <c r="L124" s="33" t="s">
        <v>156</v>
      </c>
    </row>
    <row r="125" spans="12:12" x14ac:dyDescent="0.3">
      <c r="L125" s="33" t="s">
        <v>157</v>
      </c>
    </row>
    <row r="126" spans="12:12" x14ac:dyDescent="0.3">
      <c r="L126" s="33" t="s">
        <v>158</v>
      </c>
    </row>
    <row r="127" spans="12:12" x14ac:dyDescent="0.3">
      <c r="L127" s="33" t="s">
        <v>159</v>
      </c>
    </row>
    <row r="128" spans="12:12" x14ac:dyDescent="0.3">
      <c r="L128" s="33" t="s">
        <v>160</v>
      </c>
    </row>
    <row r="129" spans="12:12" x14ac:dyDescent="0.3">
      <c r="L129" s="33" t="s">
        <v>161</v>
      </c>
    </row>
    <row r="130" spans="12:12" x14ac:dyDescent="0.3">
      <c r="L130" s="33" t="s">
        <v>162</v>
      </c>
    </row>
    <row r="131" spans="12:12" x14ac:dyDescent="0.3">
      <c r="L131" s="33" t="s">
        <v>163</v>
      </c>
    </row>
    <row r="132" spans="12:12" x14ac:dyDescent="0.3">
      <c r="L132" s="33" t="s">
        <v>164</v>
      </c>
    </row>
    <row r="133" spans="12:12" x14ac:dyDescent="0.3">
      <c r="L133" s="33" t="s">
        <v>165</v>
      </c>
    </row>
    <row r="134" spans="12:12" x14ac:dyDescent="0.3">
      <c r="L134" s="33" t="s">
        <v>166</v>
      </c>
    </row>
    <row r="135" spans="12:12" x14ac:dyDescent="0.3">
      <c r="L135" s="33" t="s">
        <v>167</v>
      </c>
    </row>
    <row r="136" spans="12:12" x14ac:dyDescent="0.3">
      <c r="L136" s="33" t="s">
        <v>168</v>
      </c>
    </row>
    <row r="137" spans="12:12" x14ac:dyDescent="0.3">
      <c r="L137" s="33" t="s">
        <v>169</v>
      </c>
    </row>
    <row r="138" spans="12:12" x14ac:dyDescent="0.3">
      <c r="L138" s="33" t="s">
        <v>170</v>
      </c>
    </row>
    <row r="139" spans="12:12" x14ac:dyDescent="0.3">
      <c r="L139" s="33" t="s">
        <v>171</v>
      </c>
    </row>
    <row r="140" spans="12:12" x14ac:dyDescent="0.3">
      <c r="L140" s="33" t="s">
        <v>172</v>
      </c>
    </row>
    <row r="141" spans="12:12" x14ac:dyDescent="0.3">
      <c r="L141" s="33" t="s">
        <v>173</v>
      </c>
    </row>
    <row r="142" spans="12:12" x14ac:dyDescent="0.3">
      <c r="L142" s="33" t="s">
        <v>174</v>
      </c>
    </row>
    <row r="143" spans="12:12" x14ac:dyDescent="0.3">
      <c r="L143" s="33" t="s">
        <v>175</v>
      </c>
    </row>
    <row r="144" spans="12:12" x14ac:dyDescent="0.3">
      <c r="L144" s="33" t="s">
        <v>176</v>
      </c>
    </row>
    <row r="145" spans="12:12" x14ac:dyDescent="0.3">
      <c r="L145" s="33" t="s">
        <v>177</v>
      </c>
    </row>
    <row r="146" spans="12:12" x14ac:dyDescent="0.3">
      <c r="L146" s="33" t="s">
        <v>178</v>
      </c>
    </row>
    <row r="147" spans="12:12" x14ac:dyDescent="0.3">
      <c r="L147" s="33"/>
    </row>
    <row r="148" spans="12:12" x14ac:dyDescent="0.3">
      <c r="L148" s="60"/>
    </row>
    <row r="149" spans="12:12" x14ac:dyDescent="0.3">
      <c r="L149" s="10"/>
    </row>
    <row r="150" spans="12:12" x14ac:dyDescent="0.3">
      <c r="L150" s="10"/>
    </row>
    <row r="151" spans="12:12" x14ac:dyDescent="0.3">
      <c r="L151" s="10"/>
    </row>
    <row r="152" spans="12:12" x14ac:dyDescent="0.3">
      <c r="L152" s="10"/>
    </row>
    <row r="153" spans="12:12" x14ac:dyDescent="0.3">
      <c r="L153" s="10"/>
    </row>
    <row r="154" spans="12:12" x14ac:dyDescent="0.3">
      <c r="L154" s="10"/>
    </row>
    <row r="155" spans="12:12" x14ac:dyDescent="0.3">
      <c r="L155" s="10"/>
    </row>
    <row r="156" spans="12:12" x14ac:dyDescent="0.3">
      <c r="L156" s="10"/>
    </row>
    <row r="157" spans="12:12" x14ac:dyDescent="0.3">
      <c r="L157" s="10"/>
    </row>
    <row r="158" spans="12:12" x14ac:dyDescent="0.3">
      <c r="L158" s="10"/>
    </row>
    <row r="159" spans="12:12" x14ac:dyDescent="0.3">
      <c r="L159" s="10"/>
    </row>
    <row r="160" spans="12:12" x14ac:dyDescent="0.3">
      <c r="L160" s="10"/>
    </row>
    <row r="161" spans="12:12" x14ac:dyDescent="0.3">
      <c r="L161" s="10"/>
    </row>
    <row r="162" spans="12:12" x14ac:dyDescent="0.3">
      <c r="L162" s="10"/>
    </row>
    <row r="163" spans="12:12" x14ac:dyDescent="0.3">
      <c r="L163" s="10"/>
    </row>
    <row r="164" spans="12:12" x14ac:dyDescent="0.3">
      <c r="L164" s="10"/>
    </row>
    <row r="165" spans="12:12" x14ac:dyDescent="0.3">
      <c r="L165" s="10"/>
    </row>
  </sheetData>
  <mergeCells count="1">
    <mergeCell ref="A3:L3"/>
  </mergeCells>
  <pageMargins left="0.15748031496062992" right="0.15748031496062992" top="0.15748031496062992" bottom="0.15748031496062992" header="0.31496062992125984" footer="0.15748031496062992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рублей</vt:lpstr>
      <vt:lpstr>'ДОХОДЫ рублей'!Заголовки_для_печати</vt:lpstr>
      <vt:lpstr>'ДОХОДЫ рублей'!Область_печати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Жаворонкова Н.В.</dc:creator>
  <cp:lastModifiedBy>Comp14</cp:lastModifiedBy>
  <cp:lastPrinted>2024-11-05T10:25:08Z</cp:lastPrinted>
  <dcterms:created xsi:type="dcterms:W3CDTF">2020-11-21T10:32:55Z</dcterms:created>
  <dcterms:modified xsi:type="dcterms:W3CDTF">2024-11-18T13:13:13Z</dcterms:modified>
</cp:coreProperties>
</file>